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6"/>
  <workbookPr/>
  <mc:AlternateContent xmlns:mc="http://schemas.openxmlformats.org/markup-compatibility/2006">
    <mc:Choice Requires="x15">
      <x15ac:absPath xmlns:x15ac="http://schemas.microsoft.com/office/spreadsheetml/2010/11/ac" url="N:\財政係\11_財政状況資料集（県公表）\令和０６年度分\06_疑義照会後修正\"/>
    </mc:Choice>
  </mc:AlternateContent>
  <xr:revisionPtr revIDLastSave="0" documentId="13_ncr:1_{7566F083-9C46-44D4-8A3B-4F9FA16F3F0D}" xr6:coauthVersionLast="36" xr6:coauthVersionMax="36" xr10:uidLastSave="{00000000-0000-0000-0000-000000000000}"/>
  <bookViews>
    <workbookView xWindow="0" yWindow="0" windowWidth="28800" windowHeight="13845" tabRatio="834" xr2:uid="{00000000-000D-0000-FFFF-FFFF00000000}"/>
  </bookViews>
  <sheets>
    <sheet name="総括表" sheetId="1" r:id="rId1"/>
    <sheet name="普通会計の状況" sheetId="2" r:id="rId2"/>
    <sheet name="各会計、関係団体の財政状況及び健全化判断比率" sheetId="3" r:id="rId3"/>
    <sheet name="財政比較分析表" sheetId="4" r:id="rId4"/>
    <sheet name="経常経費分析表（経常収支比率の分析）" sheetId="5" r:id="rId5"/>
    <sheet name="経常経費分析表（人件費・公債費・普通建設事業費の分析）" sheetId="6" r:id="rId6"/>
    <sheet name="性質別歳出決算分析表（住民一人当たりのコスト）" sheetId="7" r:id="rId7"/>
    <sheet name="目的別歳出決算分析表（住民一人当たりのコスト）" sheetId="8" r:id="rId8"/>
    <sheet name="実質収支比率等に係る経年分析" sheetId="9" r:id="rId9"/>
    <sheet name="連結実質赤字比率に係る赤字・黒字の構成分析" sheetId="10" r:id="rId10"/>
    <sheet name="実質公債費比率（分子）の構造" sheetId="11" r:id="rId11"/>
    <sheet name="将来負担比率（分子）の構造" sheetId="12" r:id="rId12"/>
    <sheet name="基金残高に係る経年分析" sheetId="13" r:id="rId13"/>
    <sheet name="データシート" sheetId="14" state="hidden" r:id="rId14"/>
  </sheets>
  <definedNames>
    <definedName name="Z_744F56D5_664B_4330_820A_B6079B53B064_.wvu.Cols" localSheetId="2" hidden="1">'各会計、関係団体の財政状況及び健全化判断比率'!$EB:$XFD</definedName>
    <definedName name="Z_744F56D5_664B_4330_820A_B6079B53B064_.wvu.Cols" localSheetId="12" hidden="1">基金残高に係る経年分析!$P:$XFD</definedName>
    <definedName name="Z_744F56D5_664B_4330_820A_B6079B53B064_.wvu.Cols" localSheetId="4" hidden="1">'経常経費分析表（経常収支比率の分析）'!$DM:$XFD</definedName>
    <definedName name="Z_744F56D5_664B_4330_820A_B6079B53B064_.wvu.Cols" localSheetId="5" hidden="1">'経常経費分析表（人件費・公債費・普通建設事業費の分析）'!$AU:$XFD</definedName>
    <definedName name="Z_744F56D5_664B_4330_820A_B6079B53B064_.wvu.Cols" localSheetId="3" hidden="1">財政比較分析表!$DQ:$XFD</definedName>
    <definedName name="Z_744F56D5_664B_4330_820A_B6079B53B064_.wvu.Cols" localSheetId="10" hidden="1">'実質公債費比率（分子）の構造'!$V:$XFD</definedName>
    <definedName name="Z_744F56D5_664B_4330_820A_B6079B53B064_.wvu.Cols" localSheetId="8" hidden="1">実質収支比率等に係る経年分析!$Q:$XFD</definedName>
    <definedName name="Z_744F56D5_664B_4330_820A_B6079B53B064_.wvu.Cols" localSheetId="11" hidden="1">'将来負担比率（分子）の構造'!$T:$XFD</definedName>
    <definedName name="Z_744F56D5_664B_4330_820A_B6079B53B064_.wvu.Cols" localSheetId="6" hidden="1">'性質別歳出決算分析表（住民一人当たりのコスト）'!$DV:$XFD</definedName>
    <definedName name="Z_744F56D5_664B_4330_820A_B6079B53B064_.wvu.Cols" localSheetId="0" hidden="1">総括表!$DP:$XFD</definedName>
    <definedName name="Z_744F56D5_664B_4330_820A_B6079B53B064_.wvu.Cols" localSheetId="1" hidden="1">普通会計の状況!$EN:$XFD</definedName>
    <definedName name="Z_744F56D5_664B_4330_820A_B6079B53B064_.wvu.Cols" localSheetId="7" hidden="1">'目的別歳出決算分析表（住民一人当たりのコスト）'!$DV:$XFD</definedName>
    <definedName name="Z_744F56D5_664B_4330_820A_B6079B53B064_.wvu.Cols" localSheetId="9" hidden="1">連結実質赤字比率に係る赤字・黒字の構成分析!$Q:$XFD</definedName>
    <definedName name="Z_744F56D5_664B_4330_820A_B6079B53B064_.wvu.Rows" localSheetId="2" hidden="1">'各会計、関係団体の財政状況及び健全化判断比率'!$136:$1048576,'各会計、関係団体の財政状況及び健全化判断比率'!$89:$101,'各会計、関係団体の財政状況及び健全化判断比率'!$135:$135</definedName>
    <definedName name="Z_744F56D5_664B_4330_820A_B6079B53B064_.wvu.Rows" localSheetId="12" hidden="1">基金残高に係る経年分析!$65:$1048576</definedName>
    <definedName name="Z_744F56D5_664B_4330_820A_B6079B53B064_.wvu.Rows" localSheetId="4" hidden="1">'経常経費分析表（経常収支比率の分析）'!$90:$1048576</definedName>
    <definedName name="Z_744F56D5_664B_4330_820A_B6079B53B064_.wvu.Rows" localSheetId="5" hidden="1">'経常経費分析表（人件費・公債費・普通建設事業費の分析）'!$74:$1048576,'経常経費分析表（人件費・公債費・普通建設事業費の分析）'!$67:$73</definedName>
    <definedName name="Z_744F56D5_664B_4330_820A_B6079B53B064_.wvu.Rows" localSheetId="3" hidden="1">財政比較分析表!$106:$1048576,財政比較分析表!$98:$105</definedName>
    <definedName name="Z_744F56D5_664B_4330_820A_B6079B53B064_.wvu.Rows" localSheetId="10" hidden="1">'実質公債費比率（分子）の構造'!$65:$1048576</definedName>
    <definedName name="Z_744F56D5_664B_4330_820A_B6079B53B064_.wvu.Rows" localSheetId="8" hidden="1">実質収支比率等に係る経年分析!$51:$1048576</definedName>
    <definedName name="Z_744F56D5_664B_4330_820A_B6079B53B064_.wvu.Rows" localSheetId="11" hidden="1">'将来負担比率（分子）の構造'!$56:$1048576</definedName>
    <definedName name="Z_744F56D5_664B_4330_820A_B6079B53B064_.wvu.Rows" localSheetId="6" hidden="1">'性質別歳出決算分析表（住民一人当たりのコスト）'!$122:$1048576,'性質別歳出決算分析表（住民一人当たりのコスト）'!$117:$121</definedName>
    <definedName name="Z_744F56D5_664B_4330_820A_B6079B53B064_.wvu.Rows" localSheetId="0" hidden="1">総括表!$57:$1048576</definedName>
    <definedName name="Z_744F56D5_664B_4330_820A_B6079B53B064_.wvu.Rows" localSheetId="1" hidden="1">普通会計の状況!$50:$1048576</definedName>
    <definedName name="Z_744F56D5_664B_4330_820A_B6079B53B064_.wvu.Rows" localSheetId="7" hidden="1">'目的別歳出決算分析表（住民一人当たりのコスト）'!$117:$1048576</definedName>
    <definedName name="Z_744F56D5_664B_4330_820A_B6079B53B064_.wvu.Rows" localSheetId="9" hidden="1">連結実質赤字比率に係る赤字・黒字の構成分析!$46:$1048576</definedName>
  </definedNames>
  <calcPr calcId="191029"/>
  <customWorkbookViews>
    <customWorkbookView name="  - 個人用ビュー" guid="{744F56D5-664B-4330-820A-B6079B53B064}" mergeInterval="0" personalView="1" maximized="1" xWindow="-8" yWindow="-8" windowWidth="1296" windowHeight="1010" activeSheetId="3"/>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 l="1"/>
  <c r="AO36" i="1"/>
  <c r="AO35" i="1"/>
  <c r="AO34" i="1"/>
  <c r="W36" i="1"/>
  <c r="W35" i="1"/>
  <c r="W34" i="1"/>
  <c r="CQ43" i="1"/>
  <c r="CQ42" i="1"/>
  <c r="CQ41" i="1"/>
  <c r="CQ40" i="1"/>
  <c r="CQ39" i="1"/>
  <c r="CQ38" i="1"/>
  <c r="CQ37" i="1"/>
  <c r="CQ36" i="1"/>
  <c r="CQ35" i="1"/>
  <c r="CQ34" i="1"/>
  <c r="DG43" i="1"/>
  <c r="DG42" i="1"/>
  <c r="DG41" i="1"/>
  <c r="DG40" i="1"/>
  <c r="DG39" i="1"/>
  <c r="DG38" i="1"/>
  <c r="DG37" i="1"/>
  <c r="DG36" i="1"/>
  <c r="DG35" i="1"/>
  <c r="DG34" i="1"/>
  <c r="BY43" i="1"/>
  <c r="BY42" i="1"/>
  <c r="BY41" i="1"/>
  <c r="BY40" i="1"/>
  <c r="BY39" i="1"/>
  <c r="BY38" i="1"/>
  <c r="BY37" i="1"/>
  <c r="BY36" i="1"/>
  <c r="BY35" i="1"/>
  <c r="BY34" i="1"/>
  <c r="E43" i="1"/>
  <c r="E42" i="1"/>
  <c r="E41" i="1"/>
  <c r="E40" i="1"/>
  <c r="E39" i="1"/>
  <c r="E38" i="1"/>
  <c r="E37" i="1"/>
  <c r="E36" i="1"/>
  <c r="E35" i="1"/>
  <c r="E34" i="1"/>
  <c r="CO43" i="1" l="1"/>
  <c r="BW43" i="1"/>
  <c r="BE43" i="1"/>
  <c r="AM43" i="1"/>
  <c r="U43" i="1"/>
  <c r="C43" i="1"/>
  <c r="CO42" i="1"/>
  <c r="BW42" i="1"/>
  <c r="BE42" i="1"/>
  <c r="AM42" i="1"/>
  <c r="U42" i="1"/>
  <c r="C42" i="1"/>
  <c r="CO41" i="1"/>
  <c r="BW41" i="1"/>
  <c r="BE41" i="1"/>
  <c r="AM41" i="1"/>
  <c r="U41" i="1"/>
  <c r="C41" i="1"/>
  <c r="CO40" i="1"/>
  <c r="BW40" i="1"/>
  <c r="BE40" i="1"/>
  <c r="AM40" i="1"/>
  <c r="U40" i="1"/>
  <c r="C40" i="1"/>
  <c r="CO39" i="1"/>
  <c r="BW39" i="1"/>
  <c r="BE39" i="1"/>
  <c r="AM39" i="1"/>
  <c r="U39" i="1"/>
  <c r="C39" i="1"/>
  <c r="CO38" i="1"/>
  <c r="BE38" i="1"/>
  <c r="AM38" i="1"/>
  <c r="U38" i="1"/>
  <c r="C38" i="1"/>
  <c r="BE37" i="1"/>
  <c r="AM37" i="1"/>
  <c r="U37" i="1"/>
  <c r="C37" i="1"/>
  <c r="BW36" i="1"/>
  <c r="BW37" i="1" s="1"/>
  <c r="BW38" i="1" s="1"/>
  <c r="BE36" i="1"/>
  <c r="BW35" i="1"/>
  <c r="BE35" i="1"/>
  <c r="CO34" i="1"/>
  <c r="CO35" i="1" s="1"/>
  <c r="CO36" i="1" s="1"/>
  <c r="CO37" i="1" s="1"/>
  <c r="BW34" i="1"/>
  <c r="C34" i="1"/>
  <c r="C35" i="1" l="1"/>
  <c r="C36" i="1" s="1"/>
  <c r="D74" i="14"/>
  <c r="C74" i="14"/>
  <c r="B74" i="14"/>
  <c r="D73" i="14"/>
  <c r="C73" i="14"/>
  <c r="B73" i="14"/>
  <c r="D72" i="14"/>
  <c r="C72" i="14"/>
  <c r="B72" i="14"/>
  <c r="D71" i="14"/>
  <c r="C71" i="14"/>
  <c r="B71" i="14"/>
  <c r="P67" i="14"/>
  <c r="O67" i="14"/>
  <c r="N67" i="14"/>
  <c r="M67" i="14"/>
  <c r="L67" i="14"/>
  <c r="K67" i="14"/>
  <c r="J67" i="14"/>
  <c r="I67" i="14"/>
  <c r="H67" i="14"/>
  <c r="G67" i="14"/>
  <c r="F67" i="14"/>
  <c r="E67" i="14"/>
  <c r="D67" i="14"/>
  <c r="C67" i="14"/>
  <c r="B67" i="14"/>
  <c r="N66" i="14"/>
  <c r="K66" i="14"/>
  <c r="H66" i="14"/>
  <c r="E66" i="14"/>
  <c r="B66" i="14"/>
  <c r="N65" i="14"/>
  <c r="K65" i="14"/>
  <c r="H65" i="14"/>
  <c r="E65" i="14"/>
  <c r="B65" i="14"/>
  <c r="N64" i="14"/>
  <c r="K64" i="14"/>
  <c r="H64" i="14"/>
  <c r="E64" i="14"/>
  <c r="B64" i="14"/>
  <c r="N63" i="14"/>
  <c r="K63" i="14"/>
  <c r="H63" i="14"/>
  <c r="E63" i="14"/>
  <c r="B63" i="14"/>
  <c r="N62" i="14"/>
  <c r="K62" i="14"/>
  <c r="H62" i="14"/>
  <c r="E62" i="14"/>
  <c r="B62" i="14"/>
  <c r="N61" i="14"/>
  <c r="K61" i="14"/>
  <c r="H61" i="14"/>
  <c r="E61" i="14"/>
  <c r="B61" i="14"/>
  <c r="N60" i="14"/>
  <c r="K60" i="14"/>
  <c r="H60" i="14"/>
  <c r="E60" i="14"/>
  <c r="B60" i="14"/>
  <c r="N59" i="14"/>
  <c r="K59" i="14"/>
  <c r="H59" i="14"/>
  <c r="E59" i="14"/>
  <c r="B59" i="14"/>
  <c r="P58" i="14"/>
  <c r="M58" i="14"/>
  <c r="J58" i="14"/>
  <c r="G58" i="14"/>
  <c r="D58" i="14"/>
  <c r="P57" i="14"/>
  <c r="M57" i="14"/>
  <c r="J57" i="14"/>
  <c r="G57" i="14"/>
  <c r="D57" i="14"/>
  <c r="P56" i="14"/>
  <c r="M56" i="14"/>
  <c r="J56" i="14"/>
  <c r="G56" i="14"/>
  <c r="D56" i="14"/>
  <c r="N54" i="14"/>
  <c r="K54" i="14"/>
  <c r="H54" i="14"/>
  <c r="E54" i="14"/>
  <c r="B54" i="14"/>
  <c r="P50" i="14"/>
  <c r="O50" i="14"/>
  <c r="N50" i="14"/>
  <c r="M50" i="14"/>
  <c r="L50" i="14"/>
  <c r="K50" i="14"/>
  <c r="J50" i="14"/>
  <c r="I50" i="14"/>
  <c r="H50" i="14"/>
  <c r="G50" i="14"/>
  <c r="F50" i="14"/>
  <c r="E50" i="14"/>
  <c r="D50" i="14"/>
  <c r="C50" i="14"/>
  <c r="B50" i="14"/>
  <c r="N49" i="14"/>
  <c r="K49" i="14"/>
  <c r="H49" i="14"/>
  <c r="E49" i="14"/>
  <c r="B49" i="14"/>
  <c r="N48" i="14"/>
  <c r="K48" i="14"/>
  <c r="H48" i="14"/>
  <c r="E48" i="14"/>
  <c r="B48" i="14"/>
  <c r="N47" i="14"/>
  <c r="K47" i="14"/>
  <c r="H47" i="14"/>
  <c r="E47" i="14"/>
  <c r="B47" i="14"/>
  <c r="N46" i="14"/>
  <c r="K46" i="14"/>
  <c r="H46" i="14"/>
  <c r="E46" i="14"/>
  <c r="B46" i="14"/>
  <c r="N45" i="14"/>
  <c r="K45" i="14"/>
  <c r="H45" i="14"/>
  <c r="E45" i="14"/>
  <c r="B45" i="14"/>
  <c r="N44" i="14"/>
  <c r="K44" i="14"/>
  <c r="H44" i="14"/>
  <c r="E44" i="14"/>
  <c r="B44" i="14"/>
  <c r="N43" i="14"/>
  <c r="K43" i="14"/>
  <c r="H43" i="14"/>
  <c r="E43" i="14"/>
  <c r="B43" i="14"/>
  <c r="P42" i="14"/>
  <c r="M42" i="14"/>
  <c r="J42" i="14"/>
  <c r="G42" i="14"/>
  <c r="D42" i="14"/>
  <c r="N40" i="14"/>
  <c r="K40" i="14"/>
  <c r="H40" i="14"/>
  <c r="E40" i="14"/>
  <c r="B40" i="14"/>
  <c r="K36" i="14"/>
  <c r="J36" i="14"/>
  <c r="I36" i="14"/>
  <c r="H36" i="14"/>
  <c r="G36" i="14"/>
  <c r="F36" i="14"/>
  <c r="E36" i="14"/>
  <c r="D36" i="14"/>
  <c r="C36" i="14"/>
  <c r="B36" i="14"/>
  <c r="A36" i="14"/>
  <c r="K35" i="14"/>
  <c r="J35" i="14"/>
  <c r="I35" i="14"/>
  <c r="H35" i="14"/>
  <c r="G35" i="14"/>
  <c r="F35" i="14"/>
  <c r="E35" i="14"/>
  <c r="D35" i="14"/>
  <c r="C35" i="14"/>
  <c r="B35" i="14"/>
  <c r="A35" i="14"/>
  <c r="K34" i="14"/>
  <c r="J34" i="14"/>
  <c r="I34" i="14"/>
  <c r="H34" i="14"/>
  <c r="G34" i="14"/>
  <c r="F34" i="14"/>
  <c r="E34" i="14"/>
  <c r="D34" i="14"/>
  <c r="C34" i="14"/>
  <c r="B34" i="14"/>
  <c r="A34" i="14"/>
  <c r="K33" i="14"/>
  <c r="J33" i="14"/>
  <c r="I33" i="14"/>
  <c r="H33" i="14"/>
  <c r="G33" i="14"/>
  <c r="F33" i="14"/>
  <c r="E33" i="14"/>
  <c r="D33" i="14"/>
  <c r="C33" i="14"/>
  <c r="B33" i="14"/>
  <c r="A33" i="14"/>
  <c r="K32" i="14"/>
  <c r="J32" i="14"/>
  <c r="I32" i="14"/>
  <c r="H32" i="14"/>
  <c r="G32" i="14"/>
  <c r="F32" i="14"/>
  <c r="E32" i="14"/>
  <c r="D32" i="14"/>
  <c r="C32" i="14"/>
  <c r="B32" i="14"/>
  <c r="A32" i="14"/>
  <c r="K31" i="14"/>
  <c r="J31" i="14"/>
  <c r="I31" i="14"/>
  <c r="H31" i="14"/>
  <c r="G31" i="14"/>
  <c r="F31" i="14"/>
  <c r="E31" i="14"/>
  <c r="D31" i="14"/>
  <c r="C31" i="14"/>
  <c r="B31" i="14"/>
  <c r="A31" i="14"/>
  <c r="K30" i="14"/>
  <c r="J30" i="14"/>
  <c r="I30" i="14"/>
  <c r="H30" i="14"/>
  <c r="G30" i="14"/>
  <c r="F30" i="14"/>
  <c r="E30" i="14"/>
  <c r="D30" i="14"/>
  <c r="C30" i="14"/>
  <c r="B30" i="14"/>
  <c r="A30" i="14"/>
  <c r="K29" i="14"/>
  <c r="J29" i="14"/>
  <c r="I29" i="14"/>
  <c r="H29" i="14"/>
  <c r="G29" i="14"/>
  <c r="F29" i="14"/>
  <c r="E29" i="14"/>
  <c r="D29" i="14"/>
  <c r="C29" i="14"/>
  <c r="B29" i="14"/>
  <c r="A29" i="14"/>
  <c r="K28" i="14"/>
  <c r="J28" i="14"/>
  <c r="I28" i="14"/>
  <c r="H28" i="14"/>
  <c r="G28" i="14"/>
  <c r="F28" i="14"/>
  <c r="E28" i="14"/>
  <c r="D28" i="14"/>
  <c r="C28" i="14"/>
  <c r="B28" i="14"/>
  <c r="A28" i="14"/>
  <c r="K27" i="14"/>
  <c r="J27" i="14"/>
  <c r="I27" i="14"/>
  <c r="H27" i="14"/>
  <c r="G27" i="14"/>
  <c r="F27" i="14"/>
  <c r="E27" i="14"/>
  <c r="D27" i="14"/>
  <c r="C27" i="14"/>
  <c r="B27" i="14"/>
  <c r="A27" i="14"/>
  <c r="J25" i="14"/>
  <c r="H25" i="14"/>
  <c r="F25" i="14"/>
  <c r="D25" i="14"/>
  <c r="B25" i="14"/>
  <c r="F21" i="14"/>
  <c r="E21" i="14"/>
  <c r="D21" i="14"/>
  <c r="C21" i="14"/>
  <c r="B21" i="14"/>
  <c r="F20" i="14"/>
  <c r="E20" i="14"/>
  <c r="D20" i="14"/>
  <c r="C20" i="14"/>
  <c r="B20" i="14"/>
  <c r="F19" i="14"/>
  <c r="E19" i="14"/>
  <c r="D19" i="14"/>
  <c r="C19" i="14"/>
  <c r="B19" i="14"/>
  <c r="F18" i="14"/>
  <c r="E18" i="14"/>
  <c r="D18" i="14"/>
  <c r="C18" i="14"/>
  <c r="B18" i="14"/>
  <c r="U34" i="1" l="1"/>
  <c r="U35" i="1" s="1"/>
  <c r="U36" i="1" s="1"/>
  <c r="AM34" i="1" l="1"/>
  <c r="AM35" i="1" l="1"/>
  <c r="AM36" i="1" s="1"/>
  <c r="BE34" i="1"/>
</calcChain>
</file>

<file path=xl/sharedStrings.xml><?xml version="1.0" encoding="utf-8"?>
<sst xmlns="http://schemas.openxmlformats.org/spreadsheetml/2006/main" count="1081" uniqueCount="567">
  <si>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</si>
  <si>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</si>
  <si>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</si>
  <si>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</si>
  <si>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</si>
  <si>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</si>
  <si>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</si>
  <si>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</si>
  <si>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</si>
  <si>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</si>
  <si>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</si>
  <si>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</si>
  <si>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</si>
  <si>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</si>
  <si>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</si>
  <si>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</si>
  <si>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</si>
  <si>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</si>
  <si>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</si>
  <si>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</si>
  <si>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</si>
  <si>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</si>
  <si>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</si>
  <si>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</si>
  <si>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</si>
  <si>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</si>
  <si>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</si>
  <si>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</si>
  <si>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</si>
  <si>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</si>
  <si>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</si>
  <si>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</si>
  <si>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</si>
  <si>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</si>
  <si>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</si>
  <si>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</si>
  <si>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</si>
  <si>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</si>
  <si>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</si>
  <si>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</si>
  <si>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</si>
  <si>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</si>
  <si>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</si>
  <si>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</si>
  <si>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</si>
  <si>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</si>
  <si>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</si>
  <si>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</si>
  <si>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</si>
  <si>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</si>
  <si>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</si>
  <si>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</si>
  <si>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</si>
  <si>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</si>
  <si>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</si>
  <si>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</si>
  <si>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</si>
  <si>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</si>
  <si>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</si>
  <si>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</si>
  <si>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</si>
  <si>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</si>
  <si>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</si>
  <si>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</si>
  <si>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</si>
  <si>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</si>
  <si>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</si>
  <si>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</si>
  <si>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</si>
  <si>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</si>
  <si>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</si>
  <si>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</si>
  <si>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</si>
  <si>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</si>
  <si>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</si>
  <si>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</si>
  <si>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</si>
  <si>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</si>
  <si>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</si>
  <si>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山形県</t>
    <phoneticPr fontId="5"/>
  </si>
  <si>
    <t>市町村類型</t>
    <phoneticPr fontId="5"/>
  </si>
  <si>
    <t>Ⅱ－２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</si>
  <si>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</si>
  <si>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</si>
  <si>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</si>
  <si>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</si>
  <si>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</si>
  <si>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</si>
  <si>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</si>
  <si>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</si>
  <si>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</si>
  <si>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</si>
  <si>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</si>
  <si>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</si>
  <si>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天童市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</si>
  <si>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</si>
  <si>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</si>
  <si>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</si>
  <si>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</si>
  <si>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</si>
  <si>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</si>
  <si>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</si>
  <si>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</si>
  <si>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</si>
  <si>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</si>
  <si>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</si>
  <si>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</si>
  <si>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</si>
  <si>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</si>
  <si>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</si>
  <si>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</si>
  <si>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</si>
  <si>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</si>
  <si>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</si>
  <si>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</si>
  <si>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</si>
  <si>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</si>
  <si>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-0.1</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</si>
  <si>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</si>
  <si>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</si>
  <si>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</si>
  <si>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</si>
  <si>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</si>
  <si>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</si>
  <si>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</si>
  <si>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</si>
  <si>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</si>
  <si>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</si>
  <si>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</si>
  <si>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</si>
  <si>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</si>
  <si>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</si>
  <si>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</si>
  <si>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</si>
  <si>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</si>
  <si>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</si>
  <si>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</si>
  <si>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</si>
  <si>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</si>
  <si>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</si>
  <si>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</si>
  <si>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</si>
  <si>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</si>
  <si>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</si>
  <si>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-0.8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</si>
  <si>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</si>
  <si>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</si>
  <si>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</si>
  <si>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</si>
  <si>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</si>
  <si>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</si>
  <si>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</si>
  <si>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</si>
  <si>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</si>
  <si>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</si>
  <si>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</si>
  <si>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</si>
  <si>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</si>
  <si>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</si>
  <si>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</si>
  <si>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</si>
  <si>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</si>
  <si>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</si>
  <si>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</si>
  <si>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</si>
  <si>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</si>
  <si>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</si>
  <si>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</si>
  <si>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</si>
  <si>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</si>
  <si>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</si>
  <si>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</si>
  <si>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</si>
  <si>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</si>
  <si>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</si>
  <si>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</si>
  <si>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</si>
  <si>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</si>
  <si>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</si>
  <si>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</si>
  <si>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</si>
  <si>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</si>
  <si>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</si>
  <si>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</si>
  <si>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</si>
  <si>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</si>
  <si>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</si>
  <si>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</si>
  <si>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</si>
  <si>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</si>
  <si>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</si>
  <si>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</si>
  <si>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</si>
  <si>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</si>
  <si>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</si>
  <si>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</si>
  <si>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</si>
  <si>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</si>
  <si>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</si>
  <si>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</si>
  <si>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</si>
  <si>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</si>
  <si>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</si>
  <si>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山形県天童市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</si>
  <si>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</si>
  <si>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</si>
  <si>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</si>
  <si>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</si>
  <si>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</si>
  <si>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</si>
  <si>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</si>
  <si>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</si>
  <si>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</si>
  <si>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</si>
  <si>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</si>
  <si>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</si>
  <si>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</si>
  <si>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</si>
  <si>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</si>
  <si>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</si>
  <si>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</si>
  <si>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</si>
  <si>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</si>
  <si>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</si>
  <si>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</si>
  <si>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</si>
  <si>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</si>
  <si>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</si>
  <si>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</si>
  <si>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</si>
  <si>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</si>
  <si>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</si>
  <si>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</si>
  <si>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</si>
  <si>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</si>
  <si>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</si>
  <si>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</si>
  <si>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</si>
  <si>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</si>
  <si>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</si>
  <si>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</si>
  <si>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</si>
  <si>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</si>
  <si>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</si>
  <si>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</si>
  <si>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</si>
  <si>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</si>
  <si>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</si>
  <si>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</si>
  <si>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</si>
  <si>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</si>
  <si>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</si>
  <si>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</si>
  <si>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</si>
  <si>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</si>
  <si>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</si>
  <si>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</si>
  <si>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</si>
  <si>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</si>
  <si>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</si>
  <si>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</si>
  <si>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</si>
  <si>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</si>
  <si>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</si>
  <si>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</si>
  <si>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</si>
  <si>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</si>
  <si>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</si>
  <si>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</si>
  <si>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</si>
  <si>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</si>
  <si>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</si>
  <si>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</si>
  <si>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</si>
  <si>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</si>
  <si>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</si>
  <si>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</si>
  <si>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</si>
  <si>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</si>
  <si>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</si>
  <si>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</si>
  <si>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</si>
  <si>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</si>
  <si>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</si>
  <si>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</si>
  <si>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</si>
  <si>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</si>
  <si>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</si>
  <si>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</si>
  <si>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</si>
  <si>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</si>
  <si>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</si>
  <si>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</si>
  <si>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</si>
  <si>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</si>
  <si>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</si>
  <si>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</si>
  <si>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</si>
  <si>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</si>
  <si>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</si>
  <si>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</si>
  <si>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</si>
  <si>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</si>
  <si>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</si>
  <si>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</si>
  <si>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</si>
  <si>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</si>
  <si>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</si>
  <si>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</si>
  <si>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</si>
  <si>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</si>
  <si>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</si>
  <si>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</si>
  <si>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</si>
  <si>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</si>
  <si>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</si>
  <si>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</si>
  <si>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</si>
  <si>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</si>
  <si>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</si>
  <si>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</si>
  <si>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</si>
  <si>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</si>
  <si>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</si>
  <si>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</si>
  <si>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</si>
  <si>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</si>
  <si>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宅地造成</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</si>
  <si>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</si>
  <si>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</si>
  <si>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</si>
  <si>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</si>
  <si>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</si>
  <si>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</si>
  <si>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</si>
  <si>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</si>
  <si>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</si>
  <si>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</si>
  <si>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</si>
  <si>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</si>
  <si>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</si>
  <si>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</si>
  <si>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</si>
  <si>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</si>
  <si>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</si>
  <si>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</si>
  <si>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</si>
  <si>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</si>
  <si>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</si>
  <si>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</si>
  <si>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</si>
  <si>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</si>
  <si>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</si>
  <si>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</si>
  <si>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山形県天童市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</si>
  <si>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</si>
  <si>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</si>
  <si>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</si>
  <si>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</si>
  <si>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</si>
  <si>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</si>
  <si>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</si>
  <si>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</si>
  <si>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</si>
  <si>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</si>
  <si>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</si>
  <si>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</si>
  <si>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</si>
  <si>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</si>
  <si>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</si>
  <si>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</si>
  <si>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</si>
  <si>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</si>
  <si>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</si>
  <si>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</si>
  <si>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用地買収特別会計</t>
    <phoneticPr fontId="5"/>
  </si>
  <si>
    <t>市民墓地特別会計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</si>
  <si>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</si>
  <si>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</si>
  <si>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</si>
  <si>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</si>
  <si>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</si>
  <si>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</si>
  <si>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</si>
  <si>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</si>
  <si>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</si>
  <si>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</si>
  <si>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</si>
  <si>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</si>
  <si>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</si>
  <si>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</si>
  <si>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</si>
  <si>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</si>
  <si>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天童市民病院事業会計</t>
    <phoneticPr fontId="5"/>
  </si>
  <si>
    <t>法適用企業</t>
    <phoneticPr fontId="5"/>
  </si>
  <si>
    <t>天童市水道事業会計</t>
    <phoneticPr fontId="5"/>
  </si>
  <si>
    <t>天童市公共下水道事業会計</t>
    <phoneticPr fontId="5"/>
  </si>
  <si>
    <t>工業団地整備事業特別会計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</si>
  <si>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</si>
  <si>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</si>
  <si>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</si>
  <si>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</si>
  <si>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</si>
  <si>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</si>
  <si>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</si>
  <si>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</si>
  <si>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</si>
  <si>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</si>
  <si>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</si>
  <si>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</si>
  <si>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</si>
  <si>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</si>
  <si>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</si>
  <si>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</si>
  <si>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</si>
  <si>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</si>
  <si>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</si>
  <si>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</si>
  <si>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</si>
  <si>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</si>
  <si>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</si>
  <si>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</si>
  <si>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</si>
  <si>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</si>
  <si>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</si>
  <si>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</si>
  <si>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</si>
  <si>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</si>
  <si>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</si>
  <si>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</si>
  <si>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</si>
  <si>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</si>
  <si>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</si>
  <si>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</si>
  <si>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</si>
  <si>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</si>
  <si>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</si>
  <si>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</si>
  <si>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</si>
  <si>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</si>
  <si>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</si>
  <si>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</si>
  <si>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</si>
  <si>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</si>
  <si>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</si>
  <si>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</si>
  <si>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</si>
  <si>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</si>
  <si>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</si>
  <si>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</si>
  <si>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</si>
  <si>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</si>
  <si>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</si>
  <si>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</si>
  <si>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</si>
  <si>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</si>
  <si>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</si>
  <si>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</si>
  <si>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</si>
  <si>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</si>
  <si>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</si>
  <si>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</si>
  <si>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</si>
  <si>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</si>
  <si>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</si>
  <si>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</si>
  <si>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</si>
  <si>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</si>
  <si>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</si>
  <si>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</si>
  <si>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</si>
  <si>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</si>
  <si>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</si>
  <si>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</si>
  <si>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</si>
  <si>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</si>
  <si>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</si>
  <si>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</si>
  <si>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</si>
  <si>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</si>
  <si>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</si>
  <si>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</si>
  <si>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</si>
  <si>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</si>
  <si>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</si>
  <si>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</si>
  <si>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</si>
  <si>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</si>
  <si>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</si>
  <si>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</si>
  <si>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</si>
  <si>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</si>
  <si>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</si>
  <si>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</si>
  <si>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</si>
  <si>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</si>
  <si>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</si>
  <si>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</si>
  <si>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</si>
  <si>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</si>
  <si>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</si>
  <si>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</si>
  <si>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</si>
  <si>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</si>
  <si>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</si>
  <si>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</si>
  <si>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</si>
  <si>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</si>
  <si>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</si>
  <si>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</si>
  <si>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</si>
  <si>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</si>
  <si>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</si>
  <si>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</si>
  <si>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</si>
  <si>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</si>
  <si>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</si>
  <si>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</si>
  <si>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</si>
  <si>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</si>
  <si>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</si>
  <si>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</si>
  <si>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</si>
  <si>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</si>
  <si>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</si>
  <si>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</si>
  <si>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</si>
  <si>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</si>
  <si>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</si>
  <si>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</si>
  <si>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</si>
  <si>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</si>
  <si>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</si>
  <si>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</si>
  <si>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2.59</t>
  </si>
  <si>
    <t>一般会計</t>
  </si>
  <si>
    <t>天童市民病院事業会計</t>
  </si>
  <si>
    <t>天童市公共下水道事業会計</t>
  </si>
  <si>
    <t>天童市水道事業会計</t>
  </si>
  <si>
    <t>介護保険特別会計</t>
  </si>
  <si>
    <t>国民健康保険特別会計</t>
  </si>
  <si>
    <t>後期高齢者医療特別会計</t>
  </si>
  <si>
    <t>用地買収特別会計</t>
  </si>
  <si>
    <t>その他会計（赤字）</t>
  </si>
  <si>
    <t>その他会計（黒字）</t>
  </si>
  <si>
    <t>R02</t>
    <phoneticPr fontId="5"/>
  </si>
  <si>
    <t>R03</t>
    <phoneticPr fontId="5"/>
  </si>
  <si>
    <t>R04</t>
    <phoneticPr fontId="5"/>
  </si>
  <si>
    <t>R05</t>
    <phoneticPr fontId="5"/>
  </si>
  <si>
    <t>R06</t>
    <phoneticPr fontId="5"/>
  </si>
  <si>
    <t>-</t>
    <phoneticPr fontId="2"/>
  </si>
  <si>
    <t>東根市外二市一町共立衛生処理組合</t>
    <rPh sb="0" eb="3">
      <t>ヒガシネシ</t>
    </rPh>
    <rPh sb="3" eb="4">
      <t>ホカ</t>
    </rPh>
    <rPh sb="4" eb="6">
      <t>ニシ</t>
    </rPh>
    <rPh sb="6" eb="8">
      <t>イッチョウ</t>
    </rPh>
    <rPh sb="8" eb="10">
      <t>キョウリツ</t>
    </rPh>
    <rPh sb="10" eb="12">
      <t>エイセイ</t>
    </rPh>
    <rPh sb="12" eb="14">
      <t>ショリ</t>
    </rPh>
    <rPh sb="14" eb="16">
      <t>クミアイ</t>
    </rPh>
    <phoneticPr fontId="10"/>
  </si>
  <si>
    <t>山形県消防補償等組合</t>
    <rPh sb="0" eb="3">
      <t>ヤマガタケン</t>
    </rPh>
    <rPh sb="3" eb="5">
      <t>ショウボウ</t>
    </rPh>
    <rPh sb="5" eb="7">
      <t>ホショウ</t>
    </rPh>
    <rPh sb="7" eb="8">
      <t>トウ</t>
    </rPh>
    <rPh sb="8" eb="10">
      <t>クミアイ</t>
    </rPh>
    <phoneticPr fontId="10"/>
  </si>
  <si>
    <t>山形県自治会館管理組合</t>
    <rPh sb="0" eb="3">
      <t>ヤマガタケン</t>
    </rPh>
    <rPh sb="3" eb="6">
      <t>ジチカイ</t>
    </rPh>
    <rPh sb="6" eb="7">
      <t>カン</t>
    </rPh>
    <rPh sb="7" eb="9">
      <t>カンリ</t>
    </rPh>
    <rPh sb="9" eb="11">
      <t>クミアイ</t>
    </rPh>
    <phoneticPr fontId="10"/>
  </si>
  <si>
    <t>山形県後期高齢者医療広域連合（普通会計分）</t>
    <rPh sb="0" eb="3">
      <t>ヤマガタケン</t>
    </rPh>
    <rPh sb="3" eb="5">
      <t>コウキ</t>
    </rPh>
    <rPh sb="5" eb="8">
      <t>コウレイシャ</t>
    </rPh>
    <rPh sb="8" eb="10">
      <t>イリョウ</t>
    </rPh>
    <rPh sb="10" eb="12">
      <t>コウイキ</t>
    </rPh>
    <rPh sb="12" eb="14">
      <t>レンゴウ</t>
    </rPh>
    <rPh sb="15" eb="17">
      <t>フツウ</t>
    </rPh>
    <rPh sb="17" eb="19">
      <t>カイケイ</t>
    </rPh>
    <rPh sb="19" eb="20">
      <t>ブン</t>
    </rPh>
    <phoneticPr fontId="10"/>
  </si>
  <si>
    <t>山形県後期高齢者医療広域連合（事業会計分）</t>
    <rPh sb="0" eb="3">
      <t>ヤマガタケン</t>
    </rPh>
    <rPh sb="3" eb="5">
      <t>コウキ</t>
    </rPh>
    <rPh sb="5" eb="8">
      <t>コウレイシャ</t>
    </rPh>
    <rPh sb="8" eb="10">
      <t>イリョウ</t>
    </rPh>
    <rPh sb="10" eb="12">
      <t>コウイキ</t>
    </rPh>
    <rPh sb="12" eb="14">
      <t>レンゴウ</t>
    </rPh>
    <rPh sb="15" eb="17">
      <t>ジギョウ</t>
    </rPh>
    <rPh sb="17" eb="19">
      <t>カイケイ</t>
    </rPh>
    <rPh sb="19" eb="20">
      <t>ブン</t>
    </rPh>
    <phoneticPr fontId="10"/>
  </si>
  <si>
    <t>スポーツクラブ天童</t>
    <rPh sb="7" eb="9">
      <t>テンドウ</t>
    </rPh>
    <phoneticPr fontId="10"/>
  </si>
  <si>
    <t>天童ターミナルビル</t>
    <rPh sb="0" eb="2">
      <t>テンドウ</t>
    </rPh>
    <phoneticPr fontId="10"/>
  </si>
  <si>
    <t>天童市土地開発公社</t>
    <rPh sb="0" eb="3">
      <t>テンドウシ</t>
    </rPh>
    <rPh sb="3" eb="5">
      <t>トチ</t>
    </rPh>
    <rPh sb="5" eb="7">
      <t>カイハツ</t>
    </rPh>
    <rPh sb="7" eb="9">
      <t>コウシャ</t>
    </rPh>
    <phoneticPr fontId="10"/>
  </si>
  <si>
    <t>○</t>
  </si>
  <si>
    <t>市有施設整備基金</t>
  </si>
  <si>
    <t>スポーツ施設整備基金</t>
  </si>
  <si>
    <t>教育振興基金</t>
    <rPh sb="0" eb="2">
      <t>キョウイク</t>
    </rPh>
    <rPh sb="2" eb="4">
      <t>シンコウ</t>
    </rPh>
    <rPh sb="4" eb="6">
      <t>キキン</t>
    </rPh>
    <phoneticPr fontId="2"/>
  </si>
  <si>
    <t>市立学校図書整備基金</t>
    <rPh sb="0" eb="2">
      <t>シリツ</t>
    </rPh>
    <rPh sb="2" eb="4">
      <t>ガッコウ</t>
    </rPh>
    <rPh sb="4" eb="6">
      <t>トショ</t>
    </rPh>
    <rPh sb="6" eb="8">
      <t>セイビ</t>
    </rPh>
    <rPh sb="8" eb="10">
      <t>キキン</t>
    </rPh>
    <phoneticPr fontId="2"/>
  </si>
  <si>
    <t>福祉振興基金</t>
  </si>
  <si>
    <t>天童市文化・スポーツ振興事業団</t>
    <rPh sb="0" eb="2">
      <t>テンドウ</t>
    </rPh>
    <rPh sb="2" eb="3">
      <t>シ</t>
    </rPh>
    <rPh sb="3" eb="5">
      <t>ブンカ</t>
    </rPh>
    <rPh sb="10" eb="12">
      <t>シンコウ</t>
    </rPh>
    <rPh sb="12" eb="15">
      <t>ジギョウダン</t>
    </rPh>
    <phoneticPr fontId="10"/>
  </si>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</sst>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sharedStrings" Target="sharedStrings.xml" />
  <Relationship Id="rId2" Type="http://schemas.openxmlformats.org/officeDocument/2006/relationships/worksheet" Target="worksheets/sheet2.xml" />
  <Relationship Id="rId16" Type="http://schemas.openxmlformats.org/officeDocument/2006/relationships/styles" Target="style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theme" Target="theme/theme1.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70329</c:v>
                </c:pt>
                <c:pt idx="1">
                  <c:v>54225</c:v>
                </c:pt>
                <c:pt idx="2">
                  <c:v>54016</c:v>
                </c:pt>
                <c:pt idx="3">
                  <c:v>52786</c:v>
                </c:pt>
                <c:pt idx="4">
                  <c:v>58465</c:v>
                </c:pt>
              </c:numCache>
            </c:numRef>
          </c:val>
          <c:smooth val="0"/>
          <c:extLst>
            <c:ext xmlns:c16="http://schemas.microsoft.com/office/drawing/2014/chart" uri="{C3380CC4-5D6E-409C-BE32-E72D297353CC}">
              <c16:uniqueId val="{00000000-68C1-4FAB-89D4-EEB32C232BC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54007</c:v>
                </c:pt>
                <c:pt idx="1">
                  <c:v>38277</c:v>
                </c:pt>
                <c:pt idx="2">
                  <c:v>56511</c:v>
                </c:pt>
                <c:pt idx="3">
                  <c:v>50693</c:v>
                </c:pt>
                <c:pt idx="4">
                  <c:v>59421</c:v>
                </c:pt>
              </c:numCache>
            </c:numRef>
          </c:val>
          <c:smooth val="0"/>
          <c:extLst>
            <c:ext xmlns:c16="http://schemas.microsoft.com/office/drawing/2014/chart" uri="{C3380CC4-5D6E-409C-BE32-E72D297353CC}">
              <c16:uniqueId val="{00000001-68C1-4FAB-89D4-EEB32C232BC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14.64</c:v>
                </c:pt>
                <c:pt idx="1">
                  <c:v>12.22</c:v>
                </c:pt>
                <c:pt idx="2">
                  <c:v>13.52</c:v>
                </c:pt>
                <c:pt idx="3">
                  <c:v>14.32</c:v>
                </c:pt>
                <c:pt idx="4">
                  <c:v>16.079999999999998</c:v>
                </c:pt>
              </c:numCache>
            </c:numRef>
          </c:val>
          <c:extLst>
            <c:ext xmlns:c16="http://schemas.microsoft.com/office/drawing/2014/chart" uri="{C3380CC4-5D6E-409C-BE32-E72D297353CC}">
              <c16:uniqueId val="{00000000-AEF2-45EA-BACE-5831A32D89B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24.94</c:v>
                </c:pt>
                <c:pt idx="1">
                  <c:v>39.229999999999997</c:v>
                </c:pt>
                <c:pt idx="2">
                  <c:v>44.47</c:v>
                </c:pt>
                <c:pt idx="3">
                  <c:v>49.54</c:v>
                </c:pt>
                <c:pt idx="4">
                  <c:v>51.61</c:v>
                </c:pt>
              </c:numCache>
            </c:numRef>
          </c:val>
          <c:extLst>
            <c:ext xmlns:c16="http://schemas.microsoft.com/office/drawing/2014/chart" uri="{C3380CC4-5D6E-409C-BE32-E72D297353CC}">
              <c16:uniqueId val="{00000001-AEF2-45EA-BACE-5831A32D89B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-2.59</c:v>
                </c:pt>
                <c:pt idx="1">
                  <c:v>13.57</c:v>
                </c:pt>
                <c:pt idx="2">
                  <c:v>5.57</c:v>
                </c:pt>
                <c:pt idx="3">
                  <c:v>7.65</c:v>
                </c:pt>
                <c:pt idx="4">
                  <c:v>4.67</c:v>
                </c:pt>
              </c:numCache>
            </c:numRef>
          </c:val>
          <c:smooth val="0"/>
          <c:extLst>
            <c:ext xmlns:c16="http://schemas.microsoft.com/office/drawing/2014/chart" uri="{C3380CC4-5D6E-409C-BE32-E72D297353CC}">
              <c16:uniqueId val="{00000002-AEF2-45EA-BACE-5831A32D89B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0.04</c:v>
                </c:pt>
                <c:pt idx="2">
                  <c:v>#N/A</c:v>
                </c:pt>
                <c:pt idx="3">
                  <c:v>0.9</c:v>
                </c:pt>
                <c:pt idx="4">
                  <c:v>#N/A</c:v>
                </c:pt>
                <c:pt idx="5">
                  <c:v>1.49</c:v>
                </c:pt>
                <c:pt idx="6">
                  <c:v>#N/A</c:v>
                </c:pt>
                <c:pt idx="7">
                  <c:v>0.99</c:v>
                </c:pt>
                <c:pt idx="8">
                  <c:v>#N/A</c:v>
                </c:pt>
                <c:pt idx="9">
                  <c:v>0.02</c:v>
                </c:pt>
              </c:numCache>
            </c:numRef>
          </c:val>
          <c:extLst>
            <c:ext xmlns:c16="http://schemas.microsoft.com/office/drawing/2014/chart" uri="{C3380CC4-5D6E-409C-BE32-E72D297353CC}">
              <c16:uniqueId val="{00000000-877E-4AB1-97E6-EFA1807CD08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77E-4AB1-97E6-EFA1807CD08A}"/>
            </c:ext>
          </c:extLst>
        </c:ser>
        <c:ser>
          <c:idx val="2"/>
          <c:order val="2"/>
          <c:tx>
            <c:strRef>
              <c:f>データシート!$A$29</c:f>
              <c:strCache>
                <c:ptCount val="1"/>
                <c:pt idx="0">
                  <c:v>用地買収特別会計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0.01</c:v>
                </c:pt>
                <c:pt idx="2">
                  <c:v>#N/A</c:v>
                </c:pt>
                <c:pt idx="3">
                  <c:v>0.01</c:v>
                </c:pt>
                <c:pt idx="4">
                  <c:v>#N/A</c:v>
                </c:pt>
                <c:pt idx="5">
                  <c:v>0.01</c:v>
                </c:pt>
                <c:pt idx="6">
                  <c:v>#N/A</c:v>
                </c:pt>
                <c:pt idx="7">
                  <c:v>0.01</c:v>
                </c:pt>
                <c:pt idx="8">
                  <c:v>#N/A</c:v>
                </c:pt>
                <c:pt idx="9">
                  <c:v>0.09</c:v>
                </c:pt>
              </c:numCache>
            </c:numRef>
          </c:val>
          <c:extLst>
            <c:ext xmlns:c16="http://schemas.microsoft.com/office/drawing/2014/chart" uri="{C3380CC4-5D6E-409C-BE32-E72D297353CC}">
              <c16:uniqueId val="{00000002-877E-4AB1-97E6-EFA1807CD08A}"/>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0.15</c:v>
                </c:pt>
                <c:pt idx="2">
                  <c:v>#N/A</c:v>
                </c:pt>
                <c:pt idx="3">
                  <c:v>0.16</c:v>
                </c:pt>
                <c:pt idx="4">
                  <c:v>#N/A</c:v>
                </c:pt>
                <c:pt idx="5">
                  <c:v>0.17</c:v>
                </c:pt>
                <c:pt idx="6">
                  <c:v>#N/A</c:v>
                </c:pt>
                <c:pt idx="7">
                  <c:v>0.18</c:v>
                </c:pt>
                <c:pt idx="8">
                  <c:v>#N/A</c:v>
                </c:pt>
                <c:pt idx="9">
                  <c:v>0.2</c:v>
                </c:pt>
              </c:numCache>
            </c:numRef>
          </c:val>
          <c:extLst>
            <c:ext xmlns:c16="http://schemas.microsoft.com/office/drawing/2014/chart" uri="{C3380CC4-5D6E-409C-BE32-E72D297353CC}">
              <c16:uniqueId val="{00000003-877E-4AB1-97E6-EFA1807CD08A}"/>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1.81</c:v>
                </c:pt>
                <c:pt idx="2">
                  <c:v>#N/A</c:v>
                </c:pt>
                <c:pt idx="3">
                  <c:v>1.83</c:v>
                </c:pt>
                <c:pt idx="4">
                  <c:v>#N/A</c:v>
                </c:pt>
                <c:pt idx="5">
                  <c:v>0.6</c:v>
                </c:pt>
                <c:pt idx="6">
                  <c:v>#N/A</c:v>
                </c:pt>
                <c:pt idx="7">
                  <c:v>1.29</c:v>
                </c:pt>
                <c:pt idx="8">
                  <c:v>#N/A</c:v>
                </c:pt>
                <c:pt idx="9">
                  <c:v>0.63</c:v>
                </c:pt>
              </c:numCache>
            </c:numRef>
          </c:val>
          <c:extLst>
            <c:ext xmlns:c16="http://schemas.microsoft.com/office/drawing/2014/chart" uri="{C3380CC4-5D6E-409C-BE32-E72D297353CC}">
              <c16:uniqueId val="{00000004-877E-4AB1-97E6-EFA1807CD08A}"/>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2.06</c:v>
                </c:pt>
                <c:pt idx="2">
                  <c:v>#N/A</c:v>
                </c:pt>
                <c:pt idx="3">
                  <c:v>2.27</c:v>
                </c:pt>
                <c:pt idx="4">
                  <c:v>#N/A</c:v>
                </c:pt>
                <c:pt idx="5">
                  <c:v>2.71</c:v>
                </c:pt>
                <c:pt idx="6">
                  <c:v>#N/A</c:v>
                </c:pt>
                <c:pt idx="7">
                  <c:v>2.6</c:v>
                </c:pt>
                <c:pt idx="8">
                  <c:v>#N/A</c:v>
                </c:pt>
                <c:pt idx="9">
                  <c:v>2.27</c:v>
                </c:pt>
              </c:numCache>
            </c:numRef>
          </c:val>
          <c:extLst>
            <c:ext xmlns:c16="http://schemas.microsoft.com/office/drawing/2014/chart" uri="{C3380CC4-5D6E-409C-BE32-E72D297353CC}">
              <c16:uniqueId val="{00000005-877E-4AB1-97E6-EFA1807CD08A}"/>
            </c:ext>
          </c:extLst>
        </c:ser>
        <c:ser>
          <c:idx val="6"/>
          <c:order val="6"/>
          <c:tx>
            <c:strRef>
              <c:f>データシート!$A$33</c:f>
              <c:strCache>
                <c:ptCount val="1"/>
                <c:pt idx="0">
                  <c:v>天童市水道事業会計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12.06</c:v>
                </c:pt>
                <c:pt idx="2">
                  <c:v>#N/A</c:v>
                </c:pt>
                <c:pt idx="3">
                  <c:v>11.14</c:v>
                </c:pt>
                <c:pt idx="4">
                  <c:v>#N/A</c:v>
                </c:pt>
                <c:pt idx="5">
                  <c:v>10.41</c:v>
                </c:pt>
                <c:pt idx="6">
                  <c:v>#N/A</c:v>
                </c:pt>
                <c:pt idx="7">
                  <c:v>6.99</c:v>
                </c:pt>
                <c:pt idx="8">
                  <c:v>#N/A</c:v>
                </c:pt>
                <c:pt idx="9">
                  <c:v>6.78</c:v>
                </c:pt>
              </c:numCache>
            </c:numRef>
          </c:val>
          <c:extLst>
            <c:ext xmlns:c16="http://schemas.microsoft.com/office/drawing/2014/chart" uri="{C3380CC4-5D6E-409C-BE32-E72D297353CC}">
              <c16:uniqueId val="{00000006-877E-4AB1-97E6-EFA1807CD08A}"/>
            </c:ext>
          </c:extLst>
        </c:ser>
        <c:ser>
          <c:idx val="7"/>
          <c:order val="7"/>
          <c:tx>
            <c:strRef>
              <c:f>データシート!$A$34</c:f>
              <c:strCache>
                <c:ptCount val="1"/>
                <c:pt idx="0">
                  <c:v>天童市公共下水道事業会計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5.71</c:v>
                </c:pt>
                <c:pt idx="2">
                  <c:v>#N/A</c:v>
                </c:pt>
                <c:pt idx="3">
                  <c:v>5.78</c:v>
                </c:pt>
                <c:pt idx="4">
                  <c:v>#N/A</c:v>
                </c:pt>
                <c:pt idx="5">
                  <c:v>7.49</c:v>
                </c:pt>
                <c:pt idx="6">
                  <c:v>#N/A</c:v>
                </c:pt>
                <c:pt idx="7">
                  <c:v>7.4</c:v>
                </c:pt>
                <c:pt idx="8">
                  <c:v>#N/A</c:v>
                </c:pt>
                <c:pt idx="9">
                  <c:v>6.92</c:v>
                </c:pt>
              </c:numCache>
            </c:numRef>
          </c:val>
          <c:extLst>
            <c:ext xmlns:c16="http://schemas.microsoft.com/office/drawing/2014/chart" uri="{C3380CC4-5D6E-409C-BE32-E72D297353CC}">
              <c16:uniqueId val="{00000007-877E-4AB1-97E6-EFA1807CD08A}"/>
            </c:ext>
          </c:extLst>
        </c:ser>
        <c:ser>
          <c:idx val="8"/>
          <c:order val="8"/>
          <c:tx>
            <c:strRef>
              <c:f>データシート!$A$35</c:f>
              <c:strCache>
                <c:ptCount val="1"/>
                <c:pt idx="0">
                  <c:v>天童市民病院事業会計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3.96</c:v>
                </c:pt>
                <c:pt idx="2">
                  <c:v>#N/A</c:v>
                </c:pt>
                <c:pt idx="3">
                  <c:v>6.32</c:v>
                </c:pt>
                <c:pt idx="4">
                  <c:v>#N/A</c:v>
                </c:pt>
                <c:pt idx="5">
                  <c:v>9.17</c:v>
                </c:pt>
                <c:pt idx="6">
                  <c:v>#N/A</c:v>
                </c:pt>
                <c:pt idx="7">
                  <c:v>10.07</c:v>
                </c:pt>
                <c:pt idx="8">
                  <c:v>#N/A</c:v>
                </c:pt>
                <c:pt idx="9">
                  <c:v>10.45</c:v>
                </c:pt>
              </c:numCache>
            </c:numRef>
          </c:val>
          <c:extLst>
            <c:ext xmlns:c16="http://schemas.microsoft.com/office/drawing/2014/chart" uri="{C3380CC4-5D6E-409C-BE32-E72D297353CC}">
              <c16:uniqueId val="{00000008-877E-4AB1-97E6-EFA1807CD08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14.57</c:v>
                </c:pt>
                <c:pt idx="2">
                  <c:v>#N/A</c:v>
                </c:pt>
                <c:pt idx="3">
                  <c:v>12.18</c:v>
                </c:pt>
                <c:pt idx="4">
                  <c:v>#N/A</c:v>
                </c:pt>
                <c:pt idx="5">
                  <c:v>13.48</c:v>
                </c:pt>
                <c:pt idx="6">
                  <c:v>#N/A</c:v>
                </c:pt>
                <c:pt idx="7">
                  <c:v>14.28</c:v>
                </c:pt>
                <c:pt idx="8">
                  <c:v>#N/A</c:v>
                </c:pt>
                <c:pt idx="9">
                  <c:v>15.96</c:v>
                </c:pt>
              </c:numCache>
            </c:numRef>
          </c:val>
          <c:extLst>
            <c:ext xmlns:c16="http://schemas.microsoft.com/office/drawing/2014/chart" uri="{C3380CC4-5D6E-409C-BE32-E72D297353CC}">
              <c16:uniqueId val="{00000009-877E-4AB1-97E6-EFA1807CD08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2303</c:v>
                </c:pt>
                <c:pt idx="5">
                  <c:v>2332</c:v>
                </c:pt>
                <c:pt idx="8">
                  <c:v>2175</c:v>
                </c:pt>
                <c:pt idx="11">
                  <c:v>2118</c:v>
                </c:pt>
                <c:pt idx="14">
                  <c:v>2032</c:v>
                </c:pt>
              </c:numCache>
            </c:numRef>
          </c:val>
          <c:extLst>
            <c:ext xmlns:c16="http://schemas.microsoft.com/office/drawing/2014/chart" uri="{C3380CC4-5D6E-409C-BE32-E72D297353CC}">
              <c16:uniqueId val="{00000000-E7B9-4618-B4C6-3FA6735A12B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7B9-4618-B4C6-3FA6735A12B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31</c:v>
                </c:pt>
                <c:pt idx="3">
                  <c:v>31</c:v>
                </c:pt>
                <c:pt idx="6">
                  <c:v>31</c:v>
                </c:pt>
                <c:pt idx="9">
                  <c:v>31</c:v>
                </c:pt>
                <c:pt idx="12">
                  <c:v>32</c:v>
                </c:pt>
              </c:numCache>
            </c:numRef>
          </c:val>
          <c:extLst>
            <c:ext xmlns:c16="http://schemas.microsoft.com/office/drawing/2014/chart" uri="{C3380CC4-5D6E-409C-BE32-E72D297353CC}">
              <c16:uniqueId val="{00000002-E7B9-4618-B4C6-3FA6735A12B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54</c:v>
                </c:pt>
                <c:pt idx="3">
                  <c:v>73</c:v>
                </c:pt>
                <c:pt idx="6">
                  <c:v>78</c:v>
                </c:pt>
                <c:pt idx="9">
                  <c:v>91</c:v>
                </c:pt>
                <c:pt idx="12">
                  <c:v>132</c:v>
                </c:pt>
              </c:numCache>
            </c:numRef>
          </c:val>
          <c:extLst>
            <c:ext xmlns:c16="http://schemas.microsoft.com/office/drawing/2014/chart" uri="{C3380CC4-5D6E-409C-BE32-E72D297353CC}">
              <c16:uniqueId val="{00000003-E7B9-4618-B4C6-3FA6735A12B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546</c:v>
                </c:pt>
                <c:pt idx="3">
                  <c:v>451</c:v>
                </c:pt>
                <c:pt idx="6">
                  <c:v>477</c:v>
                </c:pt>
                <c:pt idx="9">
                  <c:v>416</c:v>
                </c:pt>
                <c:pt idx="12">
                  <c:v>452</c:v>
                </c:pt>
              </c:numCache>
            </c:numRef>
          </c:val>
          <c:extLst>
            <c:ext xmlns:c16="http://schemas.microsoft.com/office/drawing/2014/chart" uri="{C3380CC4-5D6E-409C-BE32-E72D297353CC}">
              <c16:uniqueId val="{00000004-E7B9-4618-B4C6-3FA6735A12B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7B9-4618-B4C6-3FA6735A12B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7B9-4618-B4C6-3FA6735A12B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2232</c:v>
                </c:pt>
                <c:pt idx="3">
                  <c:v>2286</c:v>
                </c:pt>
                <c:pt idx="6">
                  <c:v>2319</c:v>
                </c:pt>
                <c:pt idx="9">
                  <c:v>2142</c:v>
                </c:pt>
                <c:pt idx="12">
                  <c:v>2047</c:v>
                </c:pt>
              </c:numCache>
            </c:numRef>
          </c:val>
          <c:extLst>
            <c:ext xmlns:c16="http://schemas.microsoft.com/office/drawing/2014/chart" uri="{C3380CC4-5D6E-409C-BE32-E72D297353CC}">
              <c16:uniqueId val="{00000007-E7B9-4618-B4C6-3FA6735A12B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560</c:v>
                </c:pt>
                <c:pt idx="2">
                  <c:v>#N/A</c:v>
                </c:pt>
                <c:pt idx="3">
                  <c:v>#N/A</c:v>
                </c:pt>
                <c:pt idx="4">
                  <c:v>509</c:v>
                </c:pt>
                <c:pt idx="5">
                  <c:v>#N/A</c:v>
                </c:pt>
                <c:pt idx="6">
                  <c:v>#N/A</c:v>
                </c:pt>
                <c:pt idx="7">
                  <c:v>730</c:v>
                </c:pt>
                <c:pt idx="8">
                  <c:v>#N/A</c:v>
                </c:pt>
                <c:pt idx="9">
                  <c:v>#N/A</c:v>
                </c:pt>
                <c:pt idx="10">
                  <c:v>562</c:v>
                </c:pt>
                <c:pt idx="11">
                  <c:v>#N/A</c:v>
                </c:pt>
                <c:pt idx="12">
                  <c:v>#N/A</c:v>
                </c:pt>
                <c:pt idx="13">
                  <c:v>631</c:v>
                </c:pt>
                <c:pt idx="14">
                  <c:v>#N/A</c:v>
                </c:pt>
              </c:numCache>
            </c:numRef>
          </c:val>
          <c:smooth val="0"/>
          <c:extLst>
            <c:ext xmlns:c16="http://schemas.microsoft.com/office/drawing/2014/chart" uri="{C3380CC4-5D6E-409C-BE32-E72D297353CC}">
              <c16:uniqueId val="{00000008-E7B9-4618-B4C6-3FA6735A12B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20974</c:v>
                </c:pt>
                <c:pt idx="5">
                  <c:v>20506</c:v>
                </c:pt>
                <c:pt idx="8">
                  <c:v>19599</c:v>
                </c:pt>
                <c:pt idx="11">
                  <c:v>18446</c:v>
                </c:pt>
                <c:pt idx="14">
                  <c:v>17229</c:v>
                </c:pt>
              </c:numCache>
            </c:numRef>
          </c:val>
          <c:extLst>
            <c:ext xmlns:c16="http://schemas.microsoft.com/office/drawing/2014/chart" uri="{C3380CC4-5D6E-409C-BE32-E72D297353CC}">
              <c16:uniqueId val="{00000000-D01A-4B4C-854D-1F3C5E7D81B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2809</c:v>
                </c:pt>
                <c:pt idx="5">
                  <c:v>2999</c:v>
                </c:pt>
                <c:pt idx="8">
                  <c:v>3017</c:v>
                </c:pt>
                <c:pt idx="11">
                  <c:v>2838</c:v>
                </c:pt>
                <c:pt idx="14">
                  <c:v>2506</c:v>
                </c:pt>
              </c:numCache>
            </c:numRef>
          </c:val>
          <c:extLst>
            <c:ext xmlns:c16="http://schemas.microsoft.com/office/drawing/2014/chart" uri="{C3380CC4-5D6E-409C-BE32-E72D297353CC}">
              <c16:uniqueId val="{00000001-D01A-4B4C-854D-1F3C5E7D81B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7945</c:v>
                </c:pt>
                <c:pt idx="5">
                  <c:v>11319</c:v>
                </c:pt>
                <c:pt idx="8">
                  <c:v>12315</c:v>
                </c:pt>
                <c:pt idx="11">
                  <c:v>13686</c:v>
                </c:pt>
                <c:pt idx="14">
                  <c:v>14255</c:v>
                </c:pt>
              </c:numCache>
            </c:numRef>
          </c:val>
          <c:extLst>
            <c:ext xmlns:c16="http://schemas.microsoft.com/office/drawing/2014/chart" uri="{C3380CC4-5D6E-409C-BE32-E72D297353CC}">
              <c16:uniqueId val="{00000002-D01A-4B4C-854D-1F3C5E7D81B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01A-4B4C-854D-1F3C5E7D81B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01A-4B4C-854D-1F3C5E7D81B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48</c:v>
                </c:pt>
                <c:pt idx="3">
                  <c:v>35</c:v>
                </c:pt>
                <c:pt idx="6">
                  <c:v>22</c:v>
                </c:pt>
                <c:pt idx="9">
                  <c:v>0</c:v>
                </c:pt>
                <c:pt idx="12">
                  <c:v>0</c:v>
                </c:pt>
              </c:numCache>
            </c:numRef>
          </c:val>
          <c:extLst>
            <c:ext xmlns:c16="http://schemas.microsoft.com/office/drawing/2014/chart" uri="{C3380CC4-5D6E-409C-BE32-E72D297353CC}">
              <c16:uniqueId val="{00000005-D01A-4B4C-854D-1F3C5E7D81B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3078</c:v>
                </c:pt>
                <c:pt idx="3">
                  <c:v>3109</c:v>
                </c:pt>
                <c:pt idx="6">
                  <c:v>3188</c:v>
                </c:pt>
                <c:pt idx="9">
                  <c:v>3269</c:v>
                </c:pt>
                <c:pt idx="12">
                  <c:v>3109</c:v>
                </c:pt>
              </c:numCache>
            </c:numRef>
          </c:val>
          <c:extLst>
            <c:ext xmlns:c16="http://schemas.microsoft.com/office/drawing/2014/chart" uri="{C3380CC4-5D6E-409C-BE32-E72D297353CC}">
              <c16:uniqueId val="{00000006-D01A-4B4C-854D-1F3C5E7D81B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415</c:v>
                </c:pt>
                <c:pt idx="3">
                  <c:v>551</c:v>
                </c:pt>
                <c:pt idx="6">
                  <c:v>507</c:v>
                </c:pt>
                <c:pt idx="9">
                  <c:v>444</c:v>
                </c:pt>
                <c:pt idx="12">
                  <c:v>322</c:v>
                </c:pt>
              </c:numCache>
            </c:numRef>
          </c:val>
          <c:extLst>
            <c:ext xmlns:c16="http://schemas.microsoft.com/office/drawing/2014/chart" uri="{C3380CC4-5D6E-409C-BE32-E72D297353CC}">
              <c16:uniqueId val="{00000007-D01A-4B4C-854D-1F3C5E7D81B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4747</c:v>
                </c:pt>
                <c:pt idx="3">
                  <c:v>4668</c:v>
                </c:pt>
                <c:pt idx="6">
                  <c:v>4651</c:v>
                </c:pt>
                <c:pt idx="9">
                  <c:v>4254</c:v>
                </c:pt>
                <c:pt idx="12">
                  <c:v>3823</c:v>
                </c:pt>
              </c:numCache>
            </c:numRef>
          </c:val>
          <c:extLst>
            <c:ext xmlns:c16="http://schemas.microsoft.com/office/drawing/2014/chart" uri="{C3380CC4-5D6E-409C-BE32-E72D297353CC}">
              <c16:uniqueId val="{00000008-D01A-4B4C-854D-1F3C5E7D81B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533</c:v>
                </c:pt>
                <c:pt idx="3">
                  <c:v>502</c:v>
                </c:pt>
                <c:pt idx="6">
                  <c:v>472</c:v>
                </c:pt>
                <c:pt idx="9">
                  <c:v>441</c:v>
                </c:pt>
                <c:pt idx="12">
                  <c:v>411</c:v>
                </c:pt>
              </c:numCache>
            </c:numRef>
          </c:val>
          <c:extLst>
            <c:ext xmlns:c16="http://schemas.microsoft.com/office/drawing/2014/chart" uri="{C3380CC4-5D6E-409C-BE32-E72D297353CC}">
              <c16:uniqueId val="{00000009-D01A-4B4C-854D-1F3C5E7D81B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22170</c:v>
                </c:pt>
                <c:pt idx="3">
                  <c:v>21949</c:v>
                </c:pt>
                <c:pt idx="6">
                  <c:v>21209</c:v>
                </c:pt>
                <c:pt idx="9">
                  <c:v>20694</c:v>
                </c:pt>
                <c:pt idx="12">
                  <c:v>19869</c:v>
                </c:pt>
              </c:numCache>
            </c:numRef>
          </c:val>
          <c:extLst>
            <c:ext xmlns:c16="http://schemas.microsoft.com/office/drawing/2014/chart" uri="{C3380CC4-5D6E-409C-BE32-E72D297353CC}">
              <c16:uniqueId val="{0000000A-D01A-4B4C-854D-1F3C5E7D81B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01A-4B4C-854D-1F3C5E7D81B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6376</c:v>
                </c:pt>
                <c:pt idx="1">
                  <c:v>7327</c:v>
                </c:pt>
                <c:pt idx="2">
                  <c:v>7734</c:v>
                </c:pt>
              </c:numCache>
            </c:numRef>
          </c:val>
          <c:extLst>
            <c:ext xmlns:c16="http://schemas.microsoft.com/office/drawing/2014/chart" uri="{C3380CC4-5D6E-409C-BE32-E72D297353CC}">
              <c16:uniqueId val="{00000000-1AC9-4E40-8E1C-86D3B784D12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920</c:v>
                </c:pt>
                <c:pt idx="1">
                  <c:v>987</c:v>
                </c:pt>
                <c:pt idx="2">
                  <c:v>1076</c:v>
                </c:pt>
              </c:numCache>
            </c:numRef>
          </c:val>
          <c:extLst>
            <c:ext xmlns:c16="http://schemas.microsoft.com/office/drawing/2014/chart" uri="{C3380CC4-5D6E-409C-BE32-E72D297353CC}">
              <c16:uniqueId val="{00000001-1AC9-4E40-8E1C-86D3B784D12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2900</c:v>
                </c:pt>
                <c:pt idx="1">
                  <c:v>3037</c:v>
                </c:pt>
                <c:pt idx="2">
                  <c:v>2948</c:v>
                </c:pt>
              </c:numCache>
            </c:numRef>
          </c:val>
          <c:extLst>
            <c:ext xmlns:c16="http://schemas.microsoft.com/office/drawing/2014/chart" uri="{C3380CC4-5D6E-409C-BE32-E72D297353CC}">
              <c16:uniqueId val="{00000002-1AC9-4E40-8E1C-86D3B784D12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1" Type="http://schemas.openxmlformats.org/officeDocument/2006/relationships/chart" Target="../charts/chart6.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山形県天童市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令和６年度は、元利償還金について、当年度中に償還開始となる地方債の元金償還額の増額に対し、前年度に償還が完了した地方債の元金償還額の減額が上回ったため、前年度から</a:t>
          </a:r>
          <a:r>
            <a:rPr kumimoji="1" lang="en-US" altLang="ja-JP" sz="1400">
              <a:latin typeface="ＭＳ ゴシック" pitchFamily="49" charset="-128"/>
              <a:ea typeface="ＭＳ ゴシック" pitchFamily="49" charset="-128"/>
            </a:rPr>
            <a:t>95</a:t>
          </a:r>
          <a:r>
            <a:rPr kumimoji="1" lang="ja-JP" altLang="en-US" sz="1400">
              <a:latin typeface="ＭＳ ゴシック" pitchFamily="49" charset="-128"/>
              <a:ea typeface="ＭＳ ゴシック" pitchFamily="49" charset="-128"/>
            </a:rPr>
            <a:t>百万円の減となった。</a:t>
          </a:r>
        </a:p>
        <a:p>
          <a:r>
            <a:rPr kumimoji="1" lang="ja-JP" altLang="en-US" sz="1400">
              <a:latin typeface="ＭＳ ゴシック" pitchFamily="49" charset="-128"/>
              <a:ea typeface="ＭＳ ゴシック" pitchFamily="49" charset="-128"/>
            </a:rPr>
            <a:t>　公営企業債の元利償還金に対する繰入金については、主に天童市民病院事業会計と公共下水道事業会計への繰入金の増加により、前年度と比較して</a:t>
          </a:r>
          <a:r>
            <a:rPr kumimoji="1" lang="en-US" altLang="ja-JP" sz="1400">
              <a:latin typeface="ＭＳ ゴシック" pitchFamily="49" charset="-128"/>
              <a:ea typeface="ＭＳ ゴシック" pitchFamily="49" charset="-128"/>
            </a:rPr>
            <a:t>36</a:t>
          </a:r>
          <a:r>
            <a:rPr kumimoji="1" lang="ja-JP" altLang="en-US" sz="1400">
              <a:latin typeface="ＭＳ ゴシック" pitchFamily="49" charset="-128"/>
              <a:ea typeface="ＭＳ ゴシック" pitchFamily="49" charset="-128"/>
            </a:rPr>
            <a:t>百万円増加した。</a:t>
          </a:r>
        </a:p>
        <a:p>
          <a:r>
            <a:rPr kumimoji="1" lang="ja-JP" altLang="en-US" sz="1400">
              <a:latin typeface="ＭＳ ゴシック" pitchFamily="49" charset="-128"/>
              <a:ea typeface="ＭＳ ゴシック" pitchFamily="49" charset="-128"/>
            </a:rPr>
            <a:t>　今後も投資的事業の取捨選択と基金等の活用により、地方債の発行を抑制し、実質公債費比率の改善に努める。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満期一括償還地方債の借入に係る積立はない。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山形県天童市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地方債残高は選択と集中により事業を厳選し、単年度の地方債発行額が償還額を下回るように努めてきたことで、平成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年度以降減少傾向である。</a:t>
          </a:r>
        </a:p>
        <a:p>
          <a:r>
            <a:rPr kumimoji="1" lang="ja-JP" altLang="en-US" sz="1400">
              <a:latin typeface="ＭＳ ゴシック" pitchFamily="49" charset="-128"/>
              <a:ea typeface="ＭＳ ゴシック" pitchFamily="49" charset="-128"/>
            </a:rPr>
            <a:t>　公営企業債等繰入見込額は、公営企業債の償還が借入を上回っているため、年々減少している。</a:t>
          </a:r>
        </a:p>
        <a:p>
          <a:r>
            <a:rPr kumimoji="1" lang="ja-JP" altLang="en-US" sz="1400">
              <a:latin typeface="ＭＳ ゴシック" pitchFamily="49" charset="-128"/>
              <a:ea typeface="ＭＳ ゴシック" pitchFamily="49" charset="-128"/>
            </a:rPr>
            <a:t>　充当可能基金は、令和６年度においては、財政調整基金の積立額が取崩額を上回ったため、</a:t>
          </a:r>
          <a:r>
            <a:rPr kumimoji="1" lang="en-US" altLang="ja-JP" sz="1400">
              <a:latin typeface="ＭＳ ゴシック" pitchFamily="49" charset="-128"/>
              <a:ea typeface="ＭＳ ゴシック" pitchFamily="49" charset="-128"/>
            </a:rPr>
            <a:t>5691</a:t>
          </a:r>
          <a:r>
            <a:rPr kumimoji="1" lang="ja-JP" altLang="en-US" sz="1400">
              <a:latin typeface="ＭＳ ゴシック" pitchFamily="49" charset="-128"/>
              <a:ea typeface="ＭＳ ゴシック" pitchFamily="49" charset="-128"/>
            </a:rPr>
            <a:t>百万円の増となった。</a:t>
          </a:r>
        </a:p>
        <a:p>
          <a:r>
            <a:rPr kumimoji="1" lang="ja-JP" altLang="en-US" sz="1400">
              <a:latin typeface="ＭＳ ゴシック" pitchFamily="49" charset="-128"/>
              <a:ea typeface="ＭＳ ゴシック" pitchFamily="49" charset="-128"/>
            </a:rPr>
            <a:t>　今後も緊急度・住民ニーズを的確に把握した事業の選択により起債に大きく頼ることのない財政運営に努める。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山形県天童市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令和６年度は、財政調整基金については歳入歳出決算剰余金等による積立額が取崩額を上回ったため、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百万円の増となった。また、減債基金については普通交付税の算定における臨時財政対策債償還基金費相当分の積み立てを行い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百万円の増、スポーツ施設整備基金については後年度の施設整備等に対応するための積み立てを行い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百万円の増となった。これらの要因により、基金全体としては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今後見込まれる施設整備等の投資的経費に対する市有施設整備基金の取り崩しや、予算編成における財政調整基金からの繰り入れにより、基金全体の残高は中長期的には減少傾向にある。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市有施設整備基金：大規模な市有施設の建設及び改修の資金に充て、将来にわたる市有施設の整備拡充に資することを目的とする。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スポーツ施設整備基金：スポーツ施設の整備を図るための費用に充てることを目的とする。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教育振興基金：本市の教育の振興に寄与することを目的とする。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市立学校図書整備基金：市立学校の児童及び生徒の図書を充実することにより、学校教育の振興を図ることを目的とする。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福祉振興基金：福祉施設の建設及び整備並びに地域における福祉活動の促進を図る経費に充てることを目的とする。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市有施設整備基金：市立荒谷公民館改築事業に充てるため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百万円を取り崩したことによる減少である。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スポーツ施設整備基金：将来を見据え、スポーツ施設の整備を図るための費用に充てることを目的として、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百万円を積み立てたことによる増加である。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教育振興基金：小中学校の教育環境充実のため、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百万円を取り崩したことによる減少である。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市立学校図書整備基金：小中学校の図書の充実のため、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百万円を取り崩したことによる減少である。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市有施設整備基金：今後見込まれる公共施設の長寿命化事業等の施設整備に係る投資的経費に対し、所要の取り崩しを行う予定である。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スポーツ施設整備基金：モンテディオ山形新スタジアムの建設支援等に対し、所要の取崩しを行う予定である。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令和５年度決算剰余金を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1,056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百万円積み立てたこと等により、令和６年度の財政調整基金は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財政調整基金の残高は、標準財政規模の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％程度になるよう努めることとしている。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令和６年度普通交付税の算定における臨時財政対策償還基金費相当分を積み立てたことにより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地方債の償還計画や、普通交付税算定における臨時財政対策債償還基金費の趣旨を踏まえ、計画的な積み立て及び取り崩しを行う。</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山形県天童市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60,204
59,480
113.02
34,490,682
31,853,407
2,410,103
14,986,645
19,868,797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令和２年度までは類似団体の平均値を上回って推移していたが、令和３年度から市町村類型が変更されたことに伴い、平均値をやや下回って推移している。</a:t>
          </a:r>
        </a:p>
        <a:p>
          <a:r>
            <a:rPr kumimoji="1" lang="ja-JP" altLang="en-US" sz="1300">
              <a:latin typeface="ＭＳ Ｐゴシック" panose="020B0600070205080204" pitchFamily="50" charset="-128"/>
              <a:ea typeface="ＭＳ Ｐゴシック" panose="020B0600070205080204" pitchFamily="50" charset="-128"/>
            </a:rPr>
            <a:t>　令和６年度は令和５年度に比べ、基準財政需要額が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の増、基準財政収入額が</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の増となっており、財政力指数は</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ポイント低下した。</a:t>
          </a:r>
        </a:p>
        <a:p>
          <a:r>
            <a:rPr kumimoji="1" lang="ja-JP" altLang="en-US" sz="1300">
              <a:latin typeface="ＭＳ Ｐゴシック" panose="020B0600070205080204" pitchFamily="50" charset="-128"/>
              <a:ea typeface="ＭＳ Ｐゴシック" panose="020B0600070205080204" pitchFamily="50" charset="-128"/>
            </a:rPr>
            <a:t>　今後も徹底した経費節減に努めるとともに、さらなる自主財源確保に向けた取組を進める。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20461</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41533"/>
          <a:ext cx="0" cy="13941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163988</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07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20461</xdr:rowOff>
    </xdr:from>
    <xdr:to>
      <xdr:col>24</xdr:col>
      <xdr:colOff>12700</xdr:colOff>
      <xdr:row>45</xdr:row>
      <xdr:rowOff>20461</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35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105833</xdr:rowOff>
    </xdr:from>
    <xdr:to>
      <xdr:col>23</xdr:col>
      <xdr:colOff>133350</xdr:colOff>
      <xdr:row>42</xdr:row>
      <xdr:rowOff>119239</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306733"/>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17938</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047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1411</xdr:rowOff>
    </xdr:from>
    <xdr:to>
      <xdr:col>23</xdr:col>
      <xdr:colOff>184150</xdr:colOff>
      <xdr:row>42</xdr:row>
      <xdr:rowOff>103011</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79022</xdr:rowOff>
    </xdr:from>
    <xdr:to>
      <xdr:col>19</xdr:col>
      <xdr:colOff>133350</xdr:colOff>
      <xdr:row>42</xdr:row>
      <xdr:rowOff>105833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279922"/>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1411</xdr:rowOff>
    </xdr:from>
    <xdr:to>
      <xdr:col>19</xdr:col>
      <xdr:colOff>184150</xdr:colOff>
      <xdr:row>42</xdr:row>
      <xdr:rowOff>103011</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113188</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9711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65617</xdr:rowOff>
    </xdr:from>
    <xdr:to>
      <xdr:col>15</xdr:col>
      <xdr:colOff>82550</xdr:colOff>
      <xdr:row>42</xdr:row>
      <xdr:rowOff>79022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26651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159455</xdr:rowOff>
    </xdr:from>
    <xdr:to>
      <xdr:col>15</xdr:col>
      <xdr:colOff>133350</xdr:colOff>
      <xdr:row>42</xdr:row>
      <xdr:rowOff>89605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99782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95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38805</xdr:rowOff>
    </xdr:from>
    <xdr:to>
      <xdr:col>11</xdr:col>
      <xdr:colOff>31750</xdr:colOff>
      <xdr:row>42</xdr:row>
      <xdr:rowOff>65617</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239705"/>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57855</xdr:rowOff>
    </xdr:from>
    <xdr:to>
      <xdr:col>7</xdr:col>
      <xdr:colOff>31750</xdr:colOff>
      <xdr:row>43</xdr:row>
      <xdr:rowOff>159455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43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144232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516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68439</xdr:rowOff>
    </xdr:from>
    <xdr:to>
      <xdr:col>23</xdr:col>
      <xdr:colOff>184150</xdr:colOff>
      <xdr:row>42</xdr:row>
      <xdr:rowOff>170039</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26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40516</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24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55033</xdr:rowOff>
    </xdr:from>
    <xdr:to>
      <xdr:col>19</xdr:col>
      <xdr:colOff>184150</xdr:colOff>
      <xdr:row>42</xdr:row>
      <xdr:rowOff>156633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141410</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342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28222</xdr:rowOff>
    </xdr:from>
    <xdr:to>
      <xdr:col>15</xdr:col>
      <xdr:colOff>133350</xdr:colOff>
      <xdr:row>42</xdr:row>
      <xdr:rowOff>129822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114599</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14817</xdr:rowOff>
    </xdr:from>
    <xdr:to>
      <xdr:col>11</xdr:col>
      <xdr:colOff>82550</xdr:colOff>
      <xdr:row>42</xdr:row>
      <xdr:rowOff>116417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101194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159455</xdr:rowOff>
    </xdr:from>
    <xdr:to>
      <xdr:col>7</xdr:col>
      <xdr:colOff>31750</xdr:colOff>
      <xdr:row>42</xdr:row>
      <xdr:rowOff>89605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18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99782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95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令和５年度は、経常収支比率の分子である経常経費充当一般財源が、人件費・物件費等の増などにより</a:t>
          </a:r>
          <a:r>
            <a:rPr kumimoji="1" lang="en-US" altLang="ja-JP" sz="1300">
              <a:latin typeface="ＭＳ Ｐゴシック" panose="020B0600070205080204" pitchFamily="50" charset="-128"/>
              <a:ea typeface="ＭＳ Ｐゴシック" panose="020B0600070205080204" pitchFamily="50" charset="-128"/>
            </a:rPr>
            <a:t>417,585</a:t>
          </a:r>
          <a:r>
            <a:rPr kumimoji="1" lang="ja-JP" altLang="en-US" sz="1300">
              <a:latin typeface="ＭＳ Ｐゴシック" panose="020B0600070205080204" pitchFamily="50" charset="-128"/>
              <a:ea typeface="ＭＳ Ｐゴシック" panose="020B0600070205080204" pitchFamily="50" charset="-128"/>
            </a:rPr>
            <a:t>千円増加し、分母である経常一般財源が地方交付税等の増により</a:t>
          </a:r>
          <a:r>
            <a:rPr kumimoji="1" lang="en-US" altLang="ja-JP" sz="1300">
              <a:latin typeface="ＭＳ Ｐゴシック" panose="020B0600070205080204" pitchFamily="50" charset="-128"/>
              <a:ea typeface="ＭＳ Ｐゴシック" panose="020B0600070205080204" pitchFamily="50" charset="-128"/>
            </a:rPr>
            <a:t>163,347</a:t>
          </a:r>
          <a:r>
            <a:rPr kumimoji="1" lang="ja-JP" altLang="en-US" sz="1300">
              <a:latin typeface="ＭＳ Ｐゴシック" panose="020B0600070205080204" pitchFamily="50" charset="-128"/>
              <a:ea typeface="ＭＳ Ｐゴシック" panose="020B0600070205080204" pitchFamily="50" charset="-128"/>
            </a:rPr>
            <a:t>千円増加した。分子の増が分母の増を上回ったため、経常収支比率は前年度決算値から</a:t>
          </a:r>
          <a:r>
            <a:rPr kumimoji="1" lang="en-US" altLang="ja-JP" sz="1300">
              <a:latin typeface="ＭＳ Ｐゴシック" panose="020B0600070205080204" pitchFamily="50" charset="-128"/>
              <a:ea typeface="ＭＳ Ｐゴシック" panose="020B0600070205080204" pitchFamily="50" charset="-128"/>
            </a:rPr>
            <a:t>3.6</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今後も、定員管理等による歳出削減や起債の抑制を行うとともに、市税徴収率の向上などによる歳入確保に取り組み、財政構造の弾力性の確保に努める。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96838</xdr:rowOff>
    </xdr:from>
    <xdr:to>
      <xdr:col>23</xdr:col>
      <xdr:colOff>133350</xdr:colOff>
      <xdr:row>66</xdr:row>
      <xdr:rowOff>52388</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040938"/>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24465</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4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52388</xdr:rowOff>
    </xdr:from>
    <xdr:to>
      <xdr:col>24</xdr:col>
      <xdr:colOff>12700</xdr:colOff>
      <xdr:row>66</xdr:row>
      <xdr:rowOff>52388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68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11765</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78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96838</xdr:rowOff>
    </xdr:from>
    <xdr:to>
      <xdr:col>24</xdr:col>
      <xdr:colOff>12700</xdr:colOff>
      <xdr:row>58</xdr:row>
      <xdr:rowOff>96838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04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56515</xdr:rowOff>
    </xdr:from>
    <xdr:to>
      <xdr:col>23</xdr:col>
      <xdr:colOff>133350</xdr:colOff>
      <xdr:row>63</xdr:row>
      <xdr:rowOff>102235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686415"/>
          <a:ext cx="8382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83837</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85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56515</xdr:rowOff>
    </xdr:from>
    <xdr:to>
      <xdr:col>19</xdr:col>
      <xdr:colOff>133350</xdr:colOff>
      <xdr:row>62</xdr:row>
      <xdr:rowOff>86678</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3225800" y="10686415"/>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81597</xdr:rowOff>
    </xdr:from>
    <xdr:to>
      <xdr:col>19</xdr:col>
      <xdr:colOff>184150</xdr:colOff>
      <xdr:row>64</xdr:row>
      <xdr:rowOff>11747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8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167974</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9693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109855</xdr:rowOff>
    </xdr:from>
    <xdr:to>
      <xdr:col>15</xdr:col>
      <xdr:colOff>82550</xdr:colOff>
      <xdr:row>62</xdr:row>
      <xdr:rowOff>86678</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396855"/>
          <a:ext cx="889000" cy="319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3175</xdr:rowOff>
    </xdr:from>
    <xdr:to>
      <xdr:col>15</xdr:col>
      <xdr:colOff>133350</xdr:colOff>
      <xdr:row>63</xdr:row>
      <xdr:rowOff>104775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0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89552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89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109855</xdr:rowOff>
    </xdr:from>
    <xdr:to>
      <xdr:col>11</xdr:col>
      <xdr:colOff>31750</xdr:colOff>
      <xdr:row>62</xdr:row>
      <xdr:rowOff>159068</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396855"/>
          <a:ext cx="889000" cy="392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122872</xdr:rowOff>
    </xdr:from>
    <xdr:to>
      <xdr:col>11</xdr:col>
      <xdr:colOff>82550</xdr:colOff>
      <xdr:row>62</xdr:row>
      <xdr:rowOff>53022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37799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667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69532</xdr:rowOff>
    </xdr:from>
    <xdr:to>
      <xdr:col>7</xdr:col>
      <xdr:colOff>31750</xdr:colOff>
      <xdr:row>63</xdr:row>
      <xdr:rowOff>171132</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155909</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957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51435</xdr:rowOff>
    </xdr:from>
    <xdr:to>
      <xdr:col>23</xdr:col>
      <xdr:colOff>184150</xdr:colOff>
      <xdr:row>63</xdr:row>
      <xdr:rowOff>153035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852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67962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697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5715</xdr:rowOff>
    </xdr:from>
    <xdr:to>
      <xdr:col>19</xdr:col>
      <xdr:colOff>184150</xdr:colOff>
      <xdr:row>62</xdr:row>
      <xdr:rowOff>107315</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63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117492</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404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35878</xdr:rowOff>
    </xdr:from>
    <xdr:to>
      <xdr:col>15</xdr:col>
      <xdr:colOff>133350</xdr:colOff>
      <xdr:row>62</xdr:row>
      <xdr:rowOff>137478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665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147655</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434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59055</xdr:rowOff>
    </xdr:from>
    <xdr:to>
      <xdr:col>11</xdr:col>
      <xdr:colOff>82550</xdr:colOff>
      <xdr:row>60</xdr:row>
      <xdr:rowOff>160655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34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170832</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114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108268</xdr:rowOff>
    </xdr:from>
    <xdr:to>
      <xdr:col>7</xdr:col>
      <xdr:colOff>31750</xdr:colOff>
      <xdr:row>63</xdr:row>
      <xdr:rowOff>38418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738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48595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50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[162,999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人口１人当たり人件費・物件費等決算額は</a:t>
          </a:r>
          <a:r>
            <a:rPr kumimoji="1" lang="en-US" altLang="ja-JP" sz="1300">
              <a:latin typeface="ＭＳ Ｐゴシック" panose="020B0600070205080204" pitchFamily="50" charset="-128"/>
              <a:ea typeface="ＭＳ Ｐゴシック" panose="020B0600070205080204" pitchFamily="50" charset="-128"/>
            </a:rPr>
            <a:t>162,999</a:t>
          </a:r>
          <a:r>
            <a:rPr kumimoji="1" lang="ja-JP" altLang="en-US" sz="1300">
              <a:latin typeface="ＭＳ Ｐゴシック" panose="020B0600070205080204" pitchFamily="50" charset="-128"/>
              <a:ea typeface="ＭＳ Ｐゴシック" panose="020B0600070205080204" pitchFamily="50" charset="-128"/>
            </a:rPr>
            <a:t>円となった。任期の定めのない常勤職員人件費の増等により前年度を上回っており、類似団体の平均値を上回っている。</a:t>
          </a:r>
        </a:p>
        <a:p>
          <a:r>
            <a:rPr kumimoji="1" lang="ja-JP" altLang="en-US" sz="1300">
              <a:latin typeface="ＭＳ Ｐゴシック" panose="020B0600070205080204" pitchFamily="50" charset="-128"/>
              <a:ea typeface="ＭＳ Ｐゴシック" panose="020B0600070205080204" pitchFamily="50" charset="-128"/>
            </a:rPr>
            <a:t>　物価高騰により引き続き人件費・物件費等の増嵩が想定されることから、引き続き定員適正化やコスト削減に取り組む。</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2901</xdr:rowOff>
    </xdr:from>
    <xdr:to>
      <xdr:col>23</xdr:col>
      <xdr:colOff>133350</xdr:colOff>
      <xdr:row>90</xdr:row>
      <xdr:rowOff>7299</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90351"/>
          <a:ext cx="0" cy="15474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150826</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409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7299</xdr:rowOff>
    </xdr:from>
    <xdr:to>
      <xdr:col>24</xdr:col>
      <xdr:colOff>12700</xdr:colOff>
      <xdr:row>90</xdr:row>
      <xdr:rowOff>7299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43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89278</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33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2901</xdr:rowOff>
    </xdr:from>
    <xdr:to>
      <xdr:col>24</xdr:col>
      <xdr:colOff>12700</xdr:colOff>
      <xdr:row>81</xdr:row>
      <xdr:rowOff>2901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9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120568</xdr:rowOff>
    </xdr:from>
    <xdr:to>
      <xdr:col>23</xdr:col>
      <xdr:colOff>133350</xdr:colOff>
      <xdr:row>83</xdr:row>
      <xdr:rowOff>77039</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179468"/>
          <a:ext cx="838200" cy="127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20099</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0789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3572</xdr:rowOff>
    </xdr:from>
    <xdr:to>
      <xdr:col>23</xdr:col>
      <xdr:colOff>184150</xdr:colOff>
      <xdr:row>83</xdr:row>
      <xdr:rowOff>105172</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3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109806</xdr:rowOff>
    </xdr:from>
    <xdr:to>
      <xdr:col>19</xdr:col>
      <xdr:colOff>133350</xdr:colOff>
      <xdr:row>82</xdr:row>
      <xdr:rowOff>120568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168706"/>
          <a:ext cx="889000" cy="10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92514</xdr:rowOff>
    </xdr:from>
    <xdr:to>
      <xdr:col>19</xdr:col>
      <xdr:colOff>184150</xdr:colOff>
      <xdr:row>83</xdr:row>
      <xdr:rowOff>22664</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5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7441</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2377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84043</xdr:rowOff>
    </xdr:from>
    <xdr:to>
      <xdr:col>15</xdr:col>
      <xdr:colOff>82550</xdr:colOff>
      <xdr:row>82</xdr:row>
      <xdr:rowOff>109806</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142943"/>
          <a:ext cx="889000" cy="25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95297</xdr:rowOff>
    </xdr:from>
    <xdr:to>
      <xdr:col>15</xdr:col>
      <xdr:colOff>133350</xdr:colOff>
      <xdr:row>83</xdr:row>
      <xdr:rowOff>25447</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54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10224</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240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12199</xdr:rowOff>
    </xdr:from>
    <xdr:to>
      <xdr:col>11</xdr:col>
      <xdr:colOff>31750</xdr:colOff>
      <xdr:row>82</xdr:row>
      <xdr:rowOff>84043</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071099"/>
          <a:ext cx="889000" cy="71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53367</xdr:rowOff>
    </xdr:from>
    <xdr:to>
      <xdr:col>11</xdr:col>
      <xdr:colOff>82550</xdr:colOff>
      <xdr:row>82</xdr:row>
      <xdr:rowOff>154967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11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139744</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198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140984</xdr:rowOff>
    </xdr:from>
    <xdr:to>
      <xdr:col>7</xdr:col>
      <xdr:colOff>31750</xdr:colOff>
      <xdr:row>83</xdr:row>
      <xdr:rowOff>71134</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199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55911</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286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26239</xdr:rowOff>
    </xdr:from>
    <xdr:to>
      <xdr:col>23</xdr:col>
      <xdr:colOff>184150</xdr:colOff>
      <xdr:row>83</xdr:row>
      <xdr:rowOff>127839</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256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169766</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228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69768</xdr:rowOff>
    </xdr:from>
    <xdr:to>
      <xdr:col>19</xdr:col>
      <xdr:colOff>184150</xdr:colOff>
      <xdr:row>82</xdr:row>
      <xdr:rowOff>171368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128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10095</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8975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59006</xdr:rowOff>
    </xdr:from>
    <xdr:to>
      <xdr:col>15</xdr:col>
      <xdr:colOff>133350</xdr:colOff>
      <xdr:row>82</xdr:row>
      <xdr:rowOff>160606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117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170783</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886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33243</xdr:rowOff>
    </xdr:from>
    <xdr:to>
      <xdr:col>11</xdr:col>
      <xdr:colOff>82550</xdr:colOff>
      <xdr:row>82</xdr:row>
      <xdr:rowOff>134843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09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145020</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861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132849</xdr:rowOff>
    </xdr:from>
    <xdr:to>
      <xdr:col>7</xdr:col>
      <xdr:colOff>31750</xdr:colOff>
      <xdr:row>82</xdr:row>
      <xdr:rowOff>62999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020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73176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789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旧来からの県準拠の給与体系となっており、令和６年度は前年度と同水準、類似団体の平均値を上回るものとなっている。</a:t>
          </a:r>
        </a:p>
        <a:p>
          <a:r>
            <a:rPr kumimoji="1" lang="ja-JP" altLang="en-US" sz="1300">
              <a:latin typeface="ＭＳ Ｐゴシック" panose="020B0600070205080204" pitchFamily="50" charset="-128"/>
              <a:ea typeface="ＭＳ Ｐゴシック" panose="020B0600070205080204" pitchFamily="50" charset="-128"/>
            </a:rPr>
            <a:t>　給料表の構造を見直し、職務・職責に応じた構造への転換を図る観点から、職員の配置等の適正化等の措置を講じ、今後も国及び県の勧告並びに他市等の状況を参考にしながら給与水準の適正化に努める。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90</xdr:row>
      <xdr:rowOff>1814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15571"/>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5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1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136979</xdr:rowOff>
    </xdr:from>
    <xdr:to>
      <xdr:col>81</xdr:col>
      <xdr:colOff>44450</xdr:colOff>
      <xdr:row>88</xdr:row>
      <xdr:rowOff>17236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5053129"/>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50091</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623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33564</xdr:rowOff>
    </xdr:from>
    <xdr:to>
      <xdr:col>81</xdr:col>
      <xdr:colOff>95250</xdr:colOff>
      <xdr:row>86</xdr:row>
      <xdr:rowOff>135164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77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136979</xdr:rowOff>
    </xdr:from>
    <xdr:to>
      <xdr:col>77</xdr:col>
      <xdr:colOff>44450</xdr:colOff>
      <xdr:row>87</xdr:row>
      <xdr:rowOff>154214</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5053129"/>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16329</xdr:rowOff>
    </xdr:from>
    <xdr:to>
      <xdr:col>77</xdr:col>
      <xdr:colOff>95250</xdr:colOff>
      <xdr:row>86</xdr:row>
      <xdr:rowOff>117929</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128106</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5299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154214</xdr:rowOff>
    </xdr:from>
    <xdr:to>
      <xdr:col>72</xdr:col>
      <xdr:colOff>203200</xdr:colOff>
      <xdr:row>88</xdr:row>
      <xdr:rowOff>34471</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5070364"/>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162577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34471</xdr:rowOff>
    </xdr:from>
    <xdr:to>
      <xdr:col>68</xdr:col>
      <xdr:colOff>152400</xdr:colOff>
      <xdr:row>88</xdr:row>
      <xdr:rowOff>34471</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51220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68036</xdr:rowOff>
    </xdr:from>
    <xdr:to>
      <xdr:col>68</xdr:col>
      <xdr:colOff>203200</xdr:colOff>
      <xdr:row>86</xdr:row>
      <xdr:rowOff>169636</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8363</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58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170543</xdr:rowOff>
    </xdr:from>
    <xdr:to>
      <xdr:col>64</xdr:col>
      <xdr:colOff>152400</xdr:colOff>
      <xdr:row>86</xdr:row>
      <xdr:rowOff>100693</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110870</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51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137886</xdr:rowOff>
    </xdr:from>
    <xdr:to>
      <xdr:col>81</xdr:col>
      <xdr:colOff>95250</xdr:colOff>
      <xdr:row>88</xdr:row>
      <xdr:rowOff>68036</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505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109963</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5026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86179</xdr:rowOff>
    </xdr:from>
    <xdr:to>
      <xdr:col>77</xdr:col>
      <xdr:colOff>95250</xdr:colOff>
      <xdr:row>88</xdr:row>
      <xdr:rowOff>16329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1106</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50887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103414</xdr:rowOff>
    </xdr:from>
    <xdr:to>
      <xdr:col>73</xdr:col>
      <xdr:colOff>44450</xdr:colOff>
      <xdr:row>88</xdr:row>
      <xdr:rowOff>33564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501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18341</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5105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155121</xdr:rowOff>
    </xdr:from>
    <xdr:to>
      <xdr:col>68</xdr:col>
      <xdr:colOff>203200</xdr:colOff>
      <xdr:row>88</xdr:row>
      <xdr:rowOff>85271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507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70048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5157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155121</xdr:rowOff>
    </xdr:from>
    <xdr:to>
      <xdr:col>64</xdr:col>
      <xdr:colOff>152400</xdr:colOff>
      <xdr:row>88</xdr:row>
      <xdr:rowOff>85271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507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70048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5157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これまで行政改革の一環として職員数の削減を図ってきたことで、令和６年度を含め、ここ数年ほぼ横ばいで推移し類似団体の平均値を下回っている。</a:t>
          </a:r>
        </a:p>
        <a:p>
          <a:r>
            <a:rPr kumimoji="1" lang="ja-JP" altLang="en-US" sz="1300">
              <a:latin typeface="ＭＳ Ｐゴシック" panose="020B0600070205080204" pitchFamily="50" charset="-128"/>
              <a:ea typeface="ＭＳ Ｐゴシック" panose="020B0600070205080204" pitchFamily="50" charset="-128"/>
            </a:rPr>
            <a:t>　今後は、社会情勢の変化や住民ニーズに即して、事務事業の見直しや効率的な組織運営を行い、適切な定員管理に努める。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121829</xdr:rowOff>
    </xdr:from>
    <xdr:to>
      <xdr:col>81</xdr:col>
      <xdr:colOff>44450</xdr:colOff>
      <xdr:row>66</xdr:row>
      <xdr:rowOff>144599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65929"/>
          <a:ext cx="0" cy="13943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116676</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432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144599</xdr:rowOff>
    </xdr:from>
    <xdr:to>
      <xdr:col>81</xdr:col>
      <xdr:colOff>133350</xdr:colOff>
      <xdr:row>66</xdr:row>
      <xdr:rowOff>144599</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460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36756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809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121829</xdr:rowOff>
    </xdr:from>
    <xdr:to>
      <xdr:col>81</xdr:col>
      <xdr:colOff>133350</xdr:colOff>
      <xdr:row>58</xdr:row>
      <xdr:rowOff>121829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6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120197</xdr:rowOff>
    </xdr:from>
    <xdr:to>
      <xdr:col>81</xdr:col>
      <xdr:colOff>44450</xdr:colOff>
      <xdr:row>60</xdr:row>
      <xdr:rowOff>121920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407197"/>
          <a:ext cx="838200" cy="1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35486</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4939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63409</xdr:rowOff>
    </xdr:from>
    <xdr:to>
      <xdr:col>81</xdr:col>
      <xdr:colOff>95250</xdr:colOff>
      <xdr:row>61</xdr:row>
      <xdr:rowOff>165009</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52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106408</xdr:rowOff>
    </xdr:from>
    <xdr:to>
      <xdr:col>77</xdr:col>
      <xdr:colOff>44450</xdr:colOff>
      <xdr:row>60</xdr:row>
      <xdr:rowOff>120197</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393408"/>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42726</xdr:rowOff>
    </xdr:from>
    <xdr:to>
      <xdr:col>77</xdr:col>
      <xdr:colOff>95250</xdr:colOff>
      <xdr:row>61</xdr:row>
      <xdr:rowOff>144326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501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129103</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587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89172</xdr:rowOff>
    </xdr:from>
    <xdr:to>
      <xdr:col>72</xdr:col>
      <xdr:colOff>203200</xdr:colOff>
      <xdr:row>60</xdr:row>
      <xdr:rowOff>106408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376172"/>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41003</xdr:rowOff>
    </xdr:from>
    <xdr:to>
      <xdr:col>73</xdr:col>
      <xdr:colOff>44450</xdr:colOff>
      <xdr:row>61</xdr:row>
      <xdr:rowOff>142603</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9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127380</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85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82278</xdr:rowOff>
    </xdr:from>
    <xdr:to>
      <xdr:col>68</xdr:col>
      <xdr:colOff>152400</xdr:colOff>
      <xdr:row>60</xdr:row>
      <xdr:rowOff>89172</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369278"/>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27215</xdr:rowOff>
    </xdr:from>
    <xdr:to>
      <xdr:col>68</xdr:col>
      <xdr:colOff>203200</xdr:colOff>
      <xdr:row>61</xdr:row>
      <xdr:rowOff>128815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8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113592</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72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147865</xdr:rowOff>
    </xdr:from>
    <xdr:to>
      <xdr:col>64</xdr:col>
      <xdr:colOff>152400</xdr:colOff>
      <xdr:row>62</xdr:row>
      <xdr:rowOff>78015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62792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692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71120</xdr:rowOff>
    </xdr:from>
    <xdr:to>
      <xdr:col>81</xdr:col>
      <xdr:colOff>95250</xdr:colOff>
      <xdr:row>61</xdr:row>
      <xdr:rowOff>1270</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87647</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20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69397</xdr:rowOff>
    </xdr:from>
    <xdr:to>
      <xdr:col>77</xdr:col>
      <xdr:colOff>95250</xdr:colOff>
      <xdr:row>60</xdr:row>
      <xdr:rowOff>170997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356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9724</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1252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55608</xdr:rowOff>
    </xdr:from>
    <xdr:to>
      <xdr:col>73</xdr:col>
      <xdr:colOff>44450</xdr:colOff>
      <xdr:row>60</xdr:row>
      <xdr:rowOff>157208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34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167385</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11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38372</xdr:rowOff>
    </xdr:from>
    <xdr:to>
      <xdr:col>68</xdr:col>
      <xdr:colOff>203200</xdr:colOff>
      <xdr:row>60</xdr:row>
      <xdr:rowOff>139972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325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150149</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09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31478</xdr:rowOff>
    </xdr:from>
    <xdr:to>
      <xdr:col>64</xdr:col>
      <xdr:colOff>152400</xdr:colOff>
      <xdr:row>60</xdr:row>
      <xdr:rowOff>133078</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318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143255</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087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令和６年度は、償還金と充当額がともに減少しているものの、充当額の減少額が償還金の減少額を上回るため分子が増加し、単年度での実質公債費比率が増加したため、</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カ年平均においても、前年度から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類似団体の平均値を下回っているが、今後も普通建設事業の厳選と計画的な実施とともに、起債発行及び公債費の抑制に努めていく。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94403</xdr:rowOff>
    </xdr:from>
    <xdr:to>
      <xdr:col>81</xdr:col>
      <xdr:colOff>44450</xdr:colOff>
      <xdr:row>45</xdr:row>
      <xdr:rowOff>66040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438053"/>
          <a:ext cx="0" cy="13432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38117</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75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66040</xdr:rowOff>
    </xdr:from>
    <xdr:to>
      <xdr:col>81</xdr:col>
      <xdr:colOff>133350</xdr:colOff>
      <xdr:row>45</xdr:row>
      <xdr:rowOff>66040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8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9330</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81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94403</xdr:rowOff>
    </xdr:from>
    <xdr:to>
      <xdr:col>81</xdr:col>
      <xdr:colOff>133350</xdr:colOff>
      <xdr:row>37</xdr:row>
      <xdr:rowOff>94403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438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102870</xdr:rowOff>
    </xdr:from>
    <xdr:to>
      <xdr:col>81</xdr:col>
      <xdr:colOff>44450</xdr:colOff>
      <xdr:row>40</xdr:row>
      <xdr:rowOff>118956</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960870"/>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168927</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702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25400</xdr:rowOff>
    </xdr:from>
    <xdr:to>
      <xdr:col>81</xdr:col>
      <xdr:colOff>95250</xdr:colOff>
      <xdr:row>41</xdr:row>
      <xdr:rowOff>127000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102870</xdr:rowOff>
    </xdr:from>
    <xdr:to>
      <xdr:col>77</xdr:col>
      <xdr:colOff>44450</xdr:colOff>
      <xdr:row>40</xdr:row>
      <xdr:rowOff>110913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696087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41487</xdr:rowOff>
    </xdr:from>
    <xdr:to>
      <xdr:col>77</xdr:col>
      <xdr:colOff>95250</xdr:colOff>
      <xdr:row>41</xdr:row>
      <xdr:rowOff>143087</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707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127864</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1573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54610</xdr:rowOff>
    </xdr:from>
    <xdr:to>
      <xdr:col>72</xdr:col>
      <xdr:colOff>203200</xdr:colOff>
      <xdr:row>40</xdr:row>
      <xdr:rowOff>110913</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912610"/>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54610</xdr:rowOff>
    </xdr:from>
    <xdr:to>
      <xdr:col>68</xdr:col>
      <xdr:colOff>152400</xdr:colOff>
      <xdr:row>40</xdr:row>
      <xdr:rowOff>78740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91261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119821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105833</xdr:rowOff>
    </xdr:from>
    <xdr:to>
      <xdr:col>64</xdr:col>
      <xdr:colOff>152400</xdr:colOff>
      <xdr:row>42</xdr:row>
      <xdr:rowOff>35983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20760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68156</xdr:rowOff>
    </xdr:from>
    <xdr:to>
      <xdr:col>81</xdr:col>
      <xdr:colOff>95250</xdr:colOff>
      <xdr:row>40</xdr:row>
      <xdr:rowOff>169756</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92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84683</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771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52070</xdr:rowOff>
    </xdr:from>
    <xdr:to>
      <xdr:col>77</xdr:col>
      <xdr:colOff>95250</xdr:colOff>
      <xdr:row>40</xdr:row>
      <xdr:rowOff>153670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163847</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678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60113</xdr:rowOff>
    </xdr:from>
    <xdr:to>
      <xdr:col>73</xdr:col>
      <xdr:colOff>44450</xdr:colOff>
      <xdr:row>40</xdr:row>
      <xdr:rowOff>161713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91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440</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686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3810</xdr:rowOff>
    </xdr:from>
    <xdr:to>
      <xdr:col>68</xdr:col>
      <xdr:colOff>203200</xdr:colOff>
      <xdr:row>40</xdr:row>
      <xdr:rowOff>105410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115587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139717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令和６年度は、前年度に比べて充当可能基金が増加し、地方債残高は減少した。引き続き将来負担額を充当可能財源等が上回ったため、将来負担比率は算出されず、類似団体の平均値を下回った。</a:t>
          </a:r>
        </a:p>
        <a:p>
          <a:r>
            <a:rPr kumimoji="1" lang="ja-JP" altLang="en-US" sz="1300">
              <a:latin typeface="ＭＳ Ｐゴシック" panose="020B0600070205080204" pitchFamily="50" charset="-128"/>
              <a:ea typeface="ＭＳ Ｐゴシック" panose="020B0600070205080204" pitchFamily="50" charset="-128"/>
            </a:rPr>
            <a:t>　今後も、将来負担の縮減を念頭に、地方債発行の抑制等を図りながら財政の健全化に努めていく。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113736</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6864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85813</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4029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113736</xdr:rowOff>
    </xdr:from>
    <xdr:to>
      <xdr:col>81</xdr:col>
      <xdr:colOff>133350</xdr:colOff>
      <xdr:row>23</xdr:row>
      <xdr:rowOff>113736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4057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143527</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37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53622</xdr:rowOff>
    </xdr:from>
    <xdr:to>
      <xdr:col>77</xdr:col>
      <xdr:colOff>95250</xdr:colOff>
      <xdr:row>14</xdr:row>
      <xdr:rowOff>155222</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45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165399</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2227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89817</xdr:rowOff>
    </xdr:from>
    <xdr:to>
      <xdr:col>73</xdr:col>
      <xdr:colOff>44450</xdr:colOff>
      <xdr:row>15</xdr:row>
      <xdr:rowOff>19967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49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30144</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258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160867</xdr:rowOff>
    </xdr:from>
    <xdr:to>
      <xdr:col>68</xdr:col>
      <xdr:colOff>203200</xdr:colOff>
      <xdr:row>15</xdr:row>
      <xdr:rowOff>91017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561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101194</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33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120791</xdr:rowOff>
    </xdr:from>
    <xdr:to>
      <xdr:col>64</xdr:col>
      <xdr:colOff>152400</xdr:colOff>
      <xdr:row>16</xdr:row>
      <xdr:rowOff>50941</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692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61118</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461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山形県天童市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60,204
59,480
113.02
34,490,682
31,853,407
2,410,103
14,986,645
19,868,797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令和６年度は、任期の定めのない常勤職員人件費等の増により人件費の決算額は増加している。分母要因である市税・交付税等の増以上に物価高による経常経費が増加したため、経常収支比率としては、</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22.6%</a:t>
          </a:r>
          <a:r>
            <a:rPr kumimoji="1" lang="ja-JP" altLang="en-US" sz="1300">
              <a:latin typeface="ＭＳ Ｐゴシック" panose="020B0600070205080204" pitchFamily="50" charset="-128"/>
              <a:ea typeface="ＭＳ Ｐゴシック" panose="020B0600070205080204" pitchFamily="50" charset="-128"/>
            </a:rPr>
            <a:t>となった。継続して類似団体の平均値を下回っている。</a:t>
          </a:r>
        </a:p>
        <a:p>
          <a:r>
            <a:rPr kumimoji="1" lang="ja-JP" altLang="en-US" sz="1300">
              <a:latin typeface="ＭＳ Ｐゴシック" panose="020B0600070205080204" pitchFamily="50" charset="-128"/>
              <a:ea typeface="ＭＳ Ｐゴシック" panose="020B0600070205080204" pitchFamily="50" charset="-128"/>
            </a:rPr>
            <a:t>　事務事業の見直しや効率的な組織運営を行い、適切な定員管理に努める。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33274</xdr:rowOff>
    </xdr:from>
    <xdr:to>
      <xdr:col>24</xdr:col>
      <xdr:colOff>25400</xdr:colOff>
      <xdr:row>40</xdr:row>
      <xdr:rowOff>122428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4024"/>
          <a:ext cx="0" cy="9464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94505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122428</xdr:rowOff>
    </xdr:from>
    <xdr:to>
      <xdr:col>24</xdr:col>
      <xdr:colOff>114300</xdr:colOff>
      <xdr:row>40</xdr:row>
      <xdr:rowOff>122428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119651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77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33274</xdr:rowOff>
    </xdr:from>
    <xdr:to>
      <xdr:col>24</xdr:col>
      <xdr:colOff>114300</xdr:colOff>
      <xdr:row>35</xdr:row>
      <xdr:rowOff>33274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4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85852</xdr:rowOff>
    </xdr:from>
    <xdr:to>
      <xdr:col>24</xdr:col>
      <xdr:colOff>25400</xdr:colOff>
      <xdr:row>36</xdr:row>
      <xdr:rowOff>131572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258052"/>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4843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48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32766</xdr:rowOff>
    </xdr:from>
    <xdr:to>
      <xdr:col>24</xdr:col>
      <xdr:colOff>76200</xdr:colOff>
      <xdr:row>37</xdr:row>
      <xdr:rowOff>134366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85852</xdr:rowOff>
    </xdr:from>
    <xdr:to>
      <xdr:col>19</xdr:col>
      <xdr:colOff>187325</xdr:colOff>
      <xdr:row>36</xdr:row>
      <xdr:rowOff>104140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25805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149352</xdr:rowOff>
    </xdr:from>
    <xdr:to>
      <xdr:col>20</xdr:col>
      <xdr:colOff>38100</xdr:colOff>
      <xdr:row>37</xdr:row>
      <xdr:rowOff>79502</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64279</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07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40132</xdr:rowOff>
    </xdr:from>
    <xdr:to>
      <xdr:col>15</xdr:col>
      <xdr:colOff>98425</xdr:colOff>
      <xdr:row>36</xdr:row>
      <xdr:rowOff>104140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212332"/>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153924</xdr:rowOff>
    </xdr:from>
    <xdr:to>
      <xdr:col>15</xdr:col>
      <xdr:colOff>149225</xdr:colOff>
      <xdr:row>37</xdr:row>
      <xdr:rowOff>84074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68851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40132</xdr:rowOff>
    </xdr:from>
    <xdr:to>
      <xdr:col>11</xdr:col>
      <xdr:colOff>9525</xdr:colOff>
      <xdr:row>36</xdr:row>
      <xdr:rowOff>168148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212332"/>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36847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23622</xdr:rowOff>
    </xdr:from>
    <xdr:to>
      <xdr:col>6</xdr:col>
      <xdr:colOff>171450</xdr:colOff>
      <xdr:row>37</xdr:row>
      <xdr:rowOff>125222</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67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109999</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5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80772</xdr:rowOff>
    </xdr:from>
    <xdr:to>
      <xdr:col>24</xdr:col>
      <xdr:colOff>76200</xdr:colOff>
      <xdr:row>37</xdr:row>
      <xdr:rowOff>10922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97299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098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35052</xdr:rowOff>
    </xdr:from>
    <xdr:to>
      <xdr:col>20</xdr:col>
      <xdr:colOff>38100</xdr:colOff>
      <xdr:row>36</xdr:row>
      <xdr:rowOff>136652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146829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976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53340</xdr:rowOff>
    </xdr:from>
    <xdr:to>
      <xdr:col>15</xdr:col>
      <xdr:colOff>149225</xdr:colOff>
      <xdr:row>36</xdr:row>
      <xdr:rowOff>154940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165117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160782</xdr:rowOff>
    </xdr:from>
    <xdr:to>
      <xdr:col>11</xdr:col>
      <xdr:colOff>60325</xdr:colOff>
      <xdr:row>36</xdr:row>
      <xdr:rowOff>90932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101109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117348</xdr:rowOff>
    </xdr:from>
    <xdr:to>
      <xdr:col>6</xdr:col>
      <xdr:colOff>171450</xdr:colOff>
      <xdr:row>37</xdr:row>
      <xdr:rowOff>47498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57675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経常収支比率の分子要因である物件費の決算額は経常的な委託料の増等により増加した。分母要因である市税・交付税等の増以上に物価高による経常経費が増加したため、経常収支比率としては、</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17.8%</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類似団体内平均値を上回る数値となっているため、引き続き経常経費の見直しに努め、最小限の費用で最大限の効果を達成できるよう徹底する。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96520</xdr:rowOff>
    </xdr:from>
    <xdr:to>
      <xdr:col>82</xdr:col>
      <xdr:colOff>107950</xdr:colOff>
      <xdr:row>20</xdr:row>
      <xdr:rowOff>88900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15392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60977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88900</xdr:rowOff>
    </xdr:from>
    <xdr:to>
      <xdr:col>82</xdr:col>
      <xdr:colOff>196850</xdr:colOff>
      <xdr:row>20</xdr:row>
      <xdr:rowOff>88900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1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11447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897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96520</xdr:rowOff>
    </xdr:from>
    <xdr:to>
      <xdr:col>82</xdr:col>
      <xdr:colOff>196850</xdr:colOff>
      <xdr:row>12</xdr:row>
      <xdr:rowOff>96520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153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146050</xdr:rowOff>
    </xdr:from>
    <xdr:to>
      <xdr:col>82</xdr:col>
      <xdr:colOff>107950</xdr:colOff>
      <xdr:row>16</xdr:row>
      <xdr:rowOff>73660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71780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104157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504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87630</xdr:rowOff>
    </xdr:from>
    <xdr:to>
      <xdr:col>82</xdr:col>
      <xdr:colOff>158750</xdr:colOff>
      <xdr:row>16</xdr:row>
      <xdr:rowOff>17780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146050</xdr:rowOff>
    </xdr:from>
    <xdr:to>
      <xdr:col>78</xdr:col>
      <xdr:colOff>69850</xdr:colOff>
      <xdr:row>15</xdr:row>
      <xdr:rowOff>146050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717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80010</xdr:rowOff>
    </xdr:from>
    <xdr:to>
      <xdr:col>78</xdr:col>
      <xdr:colOff>120650</xdr:colOff>
      <xdr:row>16</xdr:row>
      <xdr:rowOff>10160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65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20337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420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54610</xdr:rowOff>
    </xdr:from>
    <xdr:to>
      <xdr:col>73</xdr:col>
      <xdr:colOff>180975</xdr:colOff>
      <xdr:row>15</xdr:row>
      <xdr:rowOff>146050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6263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41910</xdr:rowOff>
    </xdr:from>
    <xdr:to>
      <xdr:col>74</xdr:col>
      <xdr:colOff>31750</xdr:colOff>
      <xdr:row>15</xdr:row>
      <xdr:rowOff>143510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61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153687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38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54610</xdr:rowOff>
    </xdr:from>
    <xdr:to>
      <xdr:col>69</xdr:col>
      <xdr:colOff>92075</xdr:colOff>
      <xdr:row>15</xdr:row>
      <xdr:rowOff>54610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26263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114300</xdr:rowOff>
    </xdr:from>
    <xdr:to>
      <xdr:col>69</xdr:col>
      <xdr:colOff>142875</xdr:colOff>
      <xdr:row>15</xdr:row>
      <xdr:rowOff>44450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51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54627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28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45720</xdr:rowOff>
    </xdr:from>
    <xdr:to>
      <xdr:col>65</xdr:col>
      <xdr:colOff>53975</xdr:colOff>
      <xdr:row>14</xdr:row>
      <xdr:rowOff>147320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44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157497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21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22860</xdr:rowOff>
    </xdr:from>
    <xdr:to>
      <xdr:col>82</xdr:col>
      <xdr:colOff>158750</xdr:colOff>
      <xdr:row>16</xdr:row>
      <xdr:rowOff>124460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76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166387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73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95250</xdr:rowOff>
    </xdr:from>
    <xdr:to>
      <xdr:col>78</xdr:col>
      <xdr:colOff>120650</xdr:colOff>
      <xdr:row>16</xdr:row>
      <xdr:rowOff>25400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10177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75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95250</xdr:rowOff>
    </xdr:from>
    <xdr:to>
      <xdr:col>74</xdr:col>
      <xdr:colOff>31750</xdr:colOff>
      <xdr:row>16</xdr:row>
      <xdr:rowOff>25400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3810</xdr:rowOff>
    </xdr:from>
    <xdr:to>
      <xdr:col>69</xdr:col>
      <xdr:colOff>142875</xdr:colOff>
      <xdr:row>15</xdr:row>
      <xdr:rowOff>105410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57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90187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66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3810</xdr:rowOff>
    </xdr:from>
    <xdr:to>
      <xdr:col>65</xdr:col>
      <xdr:colOff>53975</xdr:colOff>
      <xdr:row>15</xdr:row>
      <xdr:rowOff>105410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57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90187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66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令和６年度は、障がい者福祉扶助費の増等により前年度比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12.2%</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今後も障がい児等への支援給付の増加、高齢化が進むことによる扶助費の増加が見込まれる。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45357</xdr:rowOff>
    </xdr:from>
    <xdr:to>
      <xdr:col>24</xdr:col>
      <xdr:colOff>25400</xdr:colOff>
      <xdr:row>61</xdr:row>
      <xdr:rowOff>69850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8960757"/>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131734</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0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45357</xdr:rowOff>
    </xdr:from>
    <xdr:to>
      <xdr:col>24</xdr:col>
      <xdr:colOff>114300</xdr:colOff>
      <xdr:row>52</xdr:row>
      <xdr:rowOff>45357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8960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94343</xdr:rowOff>
    </xdr:from>
    <xdr:to>
      <xdr:col>24</xdr:col>
      <xdr:colOff>25400</xdr:colOff>
      <xdr:row>56</xdr:row>
      <xdr:rowOff>110672</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695543"/>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117220</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3755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100693</xdr:rowOff>
    </xdr:from>
    <xdr:to>
      <xdr:col>24</xdr:col>
      <xdr:colOff>76200</xdr:colOff>
      <xdr:row>56</xdr:row>
      <xdr:rowOff>30843</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29028</xdr:rowOff>
    </xdr:from>
    <xdr:to>
      <xdr:col>19</xdr:col>
      <xdr:colOff>187325</xdr:colOff>
      <xdr:row>56</xdr:row>
      <xdr:rowOff>94343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6302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35378</xdr:rowOff>
    </xdr:from>
    <xdr:to>
      <xdr:col>20</xdr:col>
      <xdr:colOff>38100</xdr:colOff>
      <xdr:row>55</xdr:row>
      <xdr:rowOff>136978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147155</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234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159657</xdr:rowOff>
    </xdr:from>
    <xdr:to>
      <xdr:col>15</xdr:col>
      <xdr:colOff>98425</xdr:colOff>
      <xdr:row>56</xdr:row>
      <xdr:rowOff>29028</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417957"/>
          <a:ext cx="889000" cy="212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92528</xdr:rowOff>
    </xdr:from>
    <xdr:to>
      <xdr:col>15</xdr:col>
      <xdr:colOff>149225</xdr:colOff>
      <xdr:row>55</xdr:row>
      <xdr:rowOff>22678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35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32855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11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159657</xdr:rowOff>
    </xdr:from>
    <xdr:to>
      <xdr:col>11</xdr:col>
      <xdr:colOff>9525</xdr:colOff>
      <xdr:row>55</xdr:row>
      <xdr:rowOff>37193</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417957"/>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10885</xdr:rowOff>
    </xdr:from>
    <xdr:to>
      <xdr:col>11</xdr:col>
      <xdr:colOff>60325</xdr:colOff>
      <xdr:row>54</xdr:row>
      <xdr:rowOff>112485</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269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122662</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03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76200</xdr:rowOff>
    </xdr:from>
    <xdr:to>
      <xdr:col>6</xdr:col>
      <xdr:colOff>171450</xdr:colOff>
      <xdr:row>55</xdr:row>
      <xdr:rowOff>6350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16527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59872</xdr:rowOff>
    </xdr:from>
    <xdr:to>
      <xdr:col>24</xdr:col>
      <xdr:colOff>76200</xdr:colOff>
      <xdr:row>56</xdr:row>
      <xdr:rowOff>161472</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31949</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63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43543</xdr:rowOff>
    </xdr:from>
    <xdr:to>
      <xdr:col>20</xdr:col>
      <xdr:colOff>38100</xdr:colOff>
      <xdr:row>56</xdr:row>
      <xdr:rowOff>145143</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64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129920</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731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149678</xdr:rowOff>
    </xdr:from>
    <xdr:to>
      <xdr:col>15</xdr:col>
      <xdr:colOff>149225</xdr:colOff>
      <xdr:row>56</xdr:row>
      <xdr:rowOff>79828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57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64605</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108857</xdr:rowOff>
    </xdr:from>
    <xdr:to>
      <xdr:col>11</xdr:col>
      <xdr:colOff>60325</xdr:colOff>
      <xdr:row>55</xdr:row>
      <xdr:rowOff>39007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23784</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453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157843</xdr:rowOff>
    </xdr:from>
    <xdr:to>
      <xdr:col>6</xdr:col>
      <xdr:colOff>171450</xdr:colOff>
      <xdr:row>55</xdr:row>
      <xdr:rowOff>87993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416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72770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502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令和６年度は、経常収支比率の分子要因である他会計繰出金の増等により、経常的な支出が増加した。分母要因である市税・交付税等の増以上に経常経費が増加したため、経常収支比率としては、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15.0%</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類似団体と比較して</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ポイント上回っており、今後も高齢化に伴う社会保障関連特別会計への繰出金の増加が続くものと予想される。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80735</xdr:rowOff>
    </xdr:from>
    <xdr:to>
      <xdr:col>82</xdr:col>
      <xdr:colOff>107950</xdr:colOff>
      <xdr:row>61</xdr:row>
      <xdr:rowOff>37193</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67585"/>
          <a:ext cx="0" cy="1328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9270</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67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37193</xdr:rowOff>
    </xdr:from>
    <xdr:to>
      <xdr:col>82</xdr:col>
      <xdr:colOff>196850</xdr:colOff>
      <xdr:row>61</xdr:row>
      <xdr:rowOff>37193</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9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167112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1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80735</xdr:rowOff>
    </xdr:from>
    <xdr:to>
      <xdr:col>82</xdr:col>
      <xdr:colOff>196850</xdr:colOff>
      <xdr:row>53</xdr:row>
      <xdr:rowOff>80735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6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23585</xdr:rowOff>
    </xdr:from>
    <xdr:to>
      <xdr:col>82</xdr:col>
      <xdr:colOff>107950</xdr:colOff>
      <xdr:row>60</xdr:row>
      <xdr:rowOff>45357</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10310585"/>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27412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800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10885</xdr:rowOff>
    </xdr:from>
    <xdr:to>
      <xdr:col>82</xdr:col>
      <xdr:colOff>158750</xdr:colOff>
      <xdr:row>58</xdr:row>
      <xdr:rowOff>112485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23585</xdr:rowOff>
    </xdr:from>
    <xdr:to>
      <xdr:col>78</xdr:col>
      <xdr:colOff>69850</xdr:colOff>
      <xdr:row>60</xdr:row>
      <xdr:rowOff>23585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103105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32657</xdr:rowOff>
    </xdr:from>
    <xdr:to>
      <xdr:col>78</xdr:col>
      <xdr:colOff>120650</xdr:colOff>
      <xdr:row>58</xdr:row>
      <xdr:rowOff>134257</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144434</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45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118835</xdr:rowOff>
    </xdr:from>
    <xdr:to>
      <xdr:col>73</xdr:col>
      <xdr:colOff>180975</xdr:colOff>
      <xdr:row>60</xdr:row>
      <xdr:rowOff>23585</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1023438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32657</xdr:rowOff>
    </xdr:from>
    <xdr:to>
      <xdr:col>74</xdr:col>
      <xdr:colOff>31750</xdr:colOff>
      <xdr:row>58</xdr:row>
      <xdr:rowOff>134257</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144434</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4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118835</xdr:rowOff>
    </xdr:from>
    <xdr:to>
      <xdr:col>69</xdr:col>
      <xdr:colOff>92075</xdr:colOff>
      <xdr:row>60</xdr:row>
      <xdr:rowOff>45357</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10234385"/>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149678</xdr:rowOff>
    </xdr:from>
    <xdr:to>
      <xdr:col>69</xdr:col>
      <xdr:colOff>142875</xdr:colOff>
      <xdr:row>58</xdr:row>
      <xdr:rowOff>79828</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90005</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69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130628</xdr:rowOff>
    </xdr:from>
    <xdr:to>
      <xdr:col>65</xdr:col>
      <xdr:colOff>53975</xdr:colOff>
      <xdr:row>59</xdr:row>
      <xdr:rowOff>60778</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1007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70955</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84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166007</xdr:rowOff>
    </xdr:from>
    <xdr:to>
      <xdr:col>82</xdr:col>
      <xdr:colOff>158750</xdr:colOff>
      <xdr:row>60</xdr:row>
      <xdr:rowOff>96157</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28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138084</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25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144235</xdr:rowOff>
    </xdr:from>
    <xdr:to>
      <xdr:col>78</xdr:col>
      <xdr:colOff>120650</xdr:colOff>
      <xdr:row>60</xdr:row>
      <xdr:rowOff>74385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259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59162</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346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144235</xdr:rowOff>
    </xdr:from>
    <xdr:to>
      <xdr:col>74</xdr:col>
      <xdr:colOff>31750</xdr:colOff>
      <xdr:row>60</xdr:row>
      <xdr:rowOff>74385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259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59162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346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68035</xdr:rowOff>
    </xdr:from>
    <xdr:to>
      <xdr:col>69</xdr:col>
      <xdr:colOff>142875</xdr:colOff>
      <xdr:row>59</xdr:row>
      <xdr:rowOff>169635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154412</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26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166007</xdr:rowOff>
    </xdr:from>
    <xdr:to>
      <xdr:col>65</xdr:col>
      <xdr:colOff>53975</xdr:colOff>
      <xdr:row>60</xdr:row>
      <xdr:rowOff>96157</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28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80934</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36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令和６年度は、東根市外二市一町共立衛生処理組合負担金の増等により、前年度に比べて</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引き続き、類似団体の平均値を下回っている。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99568</xdr:rowOff>
    </xdr:from>
    <xdr:to>
      <xdr:col>82</xdr:col>
      <xdr:colOff>107950</xdr:colOff>
      <xdr:row>39</xdr:row>
      <xdr:rowOff>161290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928868"/>
          <a:ext cx="0" cy="918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133367</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81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161290</xdr:rowOff>
    </xdr:from>
    <xdr:to>
      <xdr:col>82</xdr:col>
      <xdr:colOff>196850</xdr:colOff>
      <xdr:row>39</xdr:row>
      <xdr:rowOff>161290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684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14495</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672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99568</xdr:rowOff>
    </xdr:from>
    <xdr:to>
      <xdr:col>82</xdr:col>
      <xdr:colOff>196850</xdr:colOff>
      <xdr:row>34</xdr:row>
      <xdr:rowOff>99568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92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143002</xdr:rowOff>
    </xdr:from>
    <xdr:to>
      <xdr:col>82</xdr:col>
      <xdr:colOff>107950</xdr:colOff>
      <xdr:row>36</xdr:row>
      <xdr:rowOff>53848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5671800" y="6143752"/>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75709</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247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92710</xdr:rowOff>
    </xdr:from>
    <xdr:to>
      <xdr:col>78</xdr:col>
      <xdr:colOff>69850</xdr:colOff>
      <xdr:row>35</xdr:row>
      <xdr:rowOff>143002</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4782800" y="609346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103632</xdr:rowOff>
    </xdr:from>
    <xdr:to>
      <xdr:col>78</xdr:col>
      <xdr:colOff>120650</xdr:colOff>
      <xdr:row>37</xdr:row>
      <xdr:rowOff>33782</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18559</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362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92710</xdr:rowOff>
    </xdr:from>
    <xdr:to>
      <xdr:col>73</xdr:col>
      <xdr:colOff>180975</xdr:colOff>
      <xdr:row>35</xdr:row>
      <xdr:rowOff>101854</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3893800" y="609346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94488</xdr:rowOff>
    </xdr:from>
    <xdr:to>
      <xdr:col>74</xdr:col>
      <xdr:colOff>31750</xdr:colOff>
      <xdr:row>37</xdr:row>
      <xdr:rowOff>24638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9415</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101854</xdr:rowOff>
    </xdr:from>
    <xdr:to>
      <xdr:col>69</xdr:col>
      <xdr:colOff>92075</xdr:colOff>
      <xdr:row>35</xdr:row>
      <xdr:rowOff>165862</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004800" y="610260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162577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48768</xdr:rowOff>
    </xdr:from>
    <xdr:to>
      <xdr:col>65</xdr:col>
      <xdr:colOff>53975</xdr:colOff>
      <xdr:row>36</xdr:row>
      <xdr:rowOff>150368</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135145</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xdr:rowOff>
    </xdr:from>
    <xdr:to>
      <xdr:col>82</xdr:col>
      <xdr:colOff>158750</xdr:colOff>
      <xdr:row>36</xdr:row>
      <xdr:rowOff>104648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17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19575</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020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92202</xdr:rowOff>
    </xdr:from>
    <xdr:to>
      <xdr:col>78</xdr:col>
      <xdr:colOff>120650</xdr:colOff>
      <xdr:row>36</xdr:row>
      <xdr:rowOff>22352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32529</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58618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41910</xdr:rowOff>
    </xdr:from>
    <xdr:to>
      <xdr:col>74</xdr:col>
      <xdr:colOff>31750</xdr:colOff>
      <xdr:row>35</xdr:row>
      <xdr:rowOff>143510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153687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51054</xdr:rowOff>
    </xdr:from>
    <xdr:to>
      <xdr:col>69</xdr:col>
      <xdr:colOff>142875</xdr:colOff>
      <xdr:row>35</xdr:row>
      <xdr:rowOff>152654</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05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162831</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5820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115062</xdr:rowOff>
    </xdr:from>
    <xdr:to>
      <xdr:col>65</xdr:col>
      <xdr:colOff>53975</xdr:colOff>
      <xdr:row>36</xdr:row>
      <xdr:rowOff>45212</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11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55389</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令和３年度借入分の臨時財政対策債について、据置期間満了に伴う元金償還が開始した。一方で平成１５年度借入分の臨時財政対策債等の償還が令和５年度で償還終了したことに伴い、前年度比</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13.3%</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今後も、普通建設事業の厳選と計画的な実施とともに、起債発行及び公債費の抑制に努めていく。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62992</xdr:rowOff>
    </xdr:from>
    <xdr:to>
      <xdr:col>24</xdr:col>
      <xdr:colOff>25400</xdr:colOff>
      <xdr:row>79</xdr:row>
      <xdr:rowOff>170435</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50292"/>
          <a:ext cx="0" cy="964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142512</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68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170435</xdr:rowOff>
    </xdr:from>
    <xdr:to>
      <xdr:col>24</xdr:col>
      <xdr:colOff>114300</xdr:colOff>
      <xdr:row>79</xdr:row>
      <xdr:rowOff>170435</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14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149369</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62992</xdr:rowOff>
    </xdr:from>
    <xdr:to>
      <xdr:col>24</xdr:col>
      <xdr:colOff>114300</xdr:colOff>
      <xdr:row>74</xdr:row>
      <xdr:rowOff>62992</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163576</xdr:rowOff>
    </xdr:from>
    <xdr:to>
      <xdr:col>24</xdr:col>
      <xdr:colOff>25400</xdr:colOff>
      <xdr:row>77</xdr:row>
      <xdr:rowOff>28702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3193776"/>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144290</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174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763</xdr:rowOff>
    </xdr:from>
    <xdr:to>
      <xdr:col>24</xdr:col>
      <xdr:colOff>76200</xdr:colOff>
      <xdr:row>77</xdr:row>
      <xdr:rowOff>102363</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0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28702</xdr:rowOff>
    </xdr:from>
    <xdr:to>
      <xdr:col>19</xdr:col>
      <xdr:colOff>187325</xdr:colOff>
      <xdr:row>77</xdr:row>
      <xdr:rowOff>101854</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3230352"/>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132859</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334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60706</xdr:rowOff>
    </xdr:from>
    <xdr:to>
      <xdr:col>15</xdr:col>
      <xdr:colOff>98425</xdr:colOff>
      <xdr:row>77</xdr:row>
      <xdr:rowOff>101854</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326235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158259</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60706</xdr:rowOff>
    </xdr:from>
    <xdr:to>
      <xdr:col>11</xdr:col>
      <xdr:colOff>9525</xdr:colOff>
      <xdr:row>77</xdr:row>
      <xdr:rowOff>110998</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3262356"/>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119142</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165354</xdr:rowOff>
    </xdr:from>
    <xdr:to>
      <xdr:col>6</xdr:col>
      <xdr:colOff>171450</xdr:colOff>
      <xdr:row>78</xdr:row>
      <xdr:rowOff>95504</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80281</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112776</xdr:rowOff>
    </xdr:from>
    <xdr:to>
      <xdr:col>24</xdr:col>
      <xdr:colOff>76200</xdr:colOff>
      <xdr:row>77</xdr:row>
      <xdr:rowOff>42926</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14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129303</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988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149352</xdr:rowOff>
    </xdr:from>
    <xdr:to>
      <xdr:col>20</xdr:col>
      <xdr:colOff>38100</xdr:colOff>
      <xdr:row>77</xdr:row>
      <xdr:rowOff>79502</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17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89679</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948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51054</xdr:rowOff>
    </xdr:from>
    <xdr:to>
      <xdr:col>15</xdr:col>
      <xdr:colOff>149225</xdr:colOff>
      <xdr:row>77</xdr:row>
      <xdr:rowOff>152654</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2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137431</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9906</xdr:rowOff>
    </xdr:from>
    <xdr:to>
      <xdr:col>11</xdr:col>
      <xdr:colOff>60325</xdr:colOff>
      <xdr:row>77</xdr:row>
      <xdr:rowOff>111506</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21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121683</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60198</xdr:rowOff>
    </xdr:from>
    <xdr:to>
      <xdr:col>6</xdr:col>
      <xdr:colOff>171450</xdr:colOff>
      <xdr:row>77</xdr:row>
      <xdr:rowOff>161798</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26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525</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3030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令和６年度の経常経費は、人件費、物件費、扶助費、補助費等が増加した一方、公債費が減少したため、経常収支比率に占める公債費以外の割合は前年度比</a:t>
          </a:r>
          <a:r>
            <a:rPr kumimoji="1" lang="en-US" altLang="ja-JP" sz="1300">
              <a:latin typeface="ＭＳ Ｐゴシック" panose="020B0600070205080204" pitchFamily="50" charset="-128"/>
              <a:ea typeface="ＭＳ Ｐゴシック" panose="020B0600070205080204" pitchFamily="50" charset="-128"/>
            </a:rPr>
            <a:t>.4.4</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78.5%</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類似団体の平均値を上回っているため、今後も財源を確保しながら経費の抑制に努める。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a:extLst>
            <a:ext uri="{FF2B5EF4-FFF2-40B4-BE49-F238E27FC236}">
              <a16:creationId xmlns:a16="http://schemas.microsoft.com/office/drawing/2014/main" id="{00000000-0008-0000-0400-0000A2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24130</xdr:rowOff>
    </xdr:from>
    <xdr:to>
      <xdr:col>82</xdr:col>
      <xdr:colOff>107950</xdr:colOff>
      <xdr:row>80</xdr:row>
      <xdr:rowOff>58420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flipV="1">
          <a:off x="16510000" y="12711430"/>
          <a:ext cx="0" cy="1062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30497</xdr:rowOff>
    </xdr:from>
    <xdr:ext cx="762000" cy="259045"/>
    <xdr:sp macro="" textlink="">
      <xdr:nvSpPr>
        <xdr:cNvPr id="420" name="公債費以外最小値テキスト">
          <a:extLst>
            <a:ext uri="{FF2B5EF4-FFF2-40B4-BE49-F238E27FC236}">
              <a16:creationId xmlns:a16="http://schemas.microsoft.com/office/drawing/2014/main" id="{00000000-0008-0000-0400-0000A4010000}"/>
            </a:ext>
          </a:extLst>
        </xdr:cNvPr>
        <xdr:cNvSpPr txBox="1"/>
      </xdr:nvSpPr>
      <xdr:spPr>
        <a:xfrm>
          <a:off x="16598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58420</xdr:rowOff>
    </xdr:from>
    <xdr:to>
      <xdr:col>82</xdr:col>
      <xdr:colOff>196850</xdr:colOff>
      <xdr:row>80</xdr:row>
      <xdr:rowOff>58420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6421100" y="1377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110507</xdr:rowOff>
    </xdr:from>
    <xdr:ext cx="762000" cy="259045"/>
    <xdr:sp macro="" textlink="">
      <xdr:nvSpPr>
        <xdr:cNvPr id="422" name="公債費以外最大値テキスト">
          <a:extLst>
            <a:ext uri="{FF2B5EF4-FFF2-40B4-BE49-F238E27FC236}">
              <a16:creationId xmlns:a16="http://schemas.microsoft.com/office/drawing/2014/main" id="{00000000-0008-0000-0400-0000A6010000}"/>
            </a:ext>
          </a:extLst>
        </xdr:cNvPr>
        <xdr:cNvSpPr txBox="1"/>
      </xdr:nvSpPr>
      <xdr:spPr>
        <a:xfrm>
          <a:off x="16598900" y="12454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24130</xdr:rowOff>
    </xdr:from>
    <xdr:to>
      <xdr:col>82</xdr:col>
      <xdr:colOff>196850</xdr:colOff>
      <xdr:row>74</xdr:row>
      <xdr:rowOff>24130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2711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75565</xdr:rowOff>
    </xdr:from>
    <xdr:to>
      <xdr:col>82</xdr:col>
      <xdr:colOff>107950</xdr:colOff>
      <xdr:row>76</xdr:row>
      <xdr:rowOff>155575</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5671800" y="12934315"/>
          <a:ext cx="8382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104157</xdr:rowOff>
    </xdr:from>
    <xdr:ext cx="762000" cy="259045"/>
    <xdr:sp macro="" textlink="">
      <xdr:nvSpPr>
        <xdr:cNvPr id="425" name="公債費以外平均値テキスト">
          <a:extLst>
            <a:ext uri="{FF2B5EF4-FFF2-40B4-BE49-F238E27FC236}">
              <a16:creationId xmlns:a16="http://schemas.microsoft.com/office/drawing/2014/main" id="{00000000-0008-0000-0400-0000A9010000}"/>
            </a:ext>
          </a:extLst>
        </xdr:cNvPr>
        <xdr:cNvSpPr txBox="1"/>
      </xdr:nvSpPr>
      <xdr:spPr>
        <a:xfrm>
          <a:off x="16598900" y="129629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87630</xdr:rowOff>
    </xdr:from>
    <xdr:to>
      <xdr:col>82</xdr:col>
      <xdr:colOff>158750</xdr:colOff>
      <xdr:row>77</xdr:row>
      <xdr:rowOff>17780</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6459200" y="1311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12700</xdr:rowOff>
    </xdr:from>
    <xdr:to>
      <xdr:col>78</xdr:col>
      <xdr:colOff>69850</xdr:colOff>
      <xdr:row>75</xdr:row>
      <xdr:rowOff>75565</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4782800" y="12871450"/>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1905</xdr:rowOff>
    </xdr:from>
    <xdr:to>
      <xdr:col>78</xdr:col>
      <xdr:colOff>120650</xdr:colOff>
      <xdr:row>76</xdr:row>
      <xdr:rowOff>103505</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5621000" y="13032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88282</xdr:rowOff>
    </xdr:from>
    <xdr:ext cx="7366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5290800" y="13118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104140</xdr:rowOff>
    </xdr:from>
    <xdr:to>
      <xdr:col>73</xdr:col>
      <xdr:colOff>180975</xdr:colOff>
      <xdr:row>75</xdr:row>
      <xdr:rowOff>12700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3893800" y="1261999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99060</xdr:rowOff>
    </xdr:from>
    <xdr:to>
      <xdr:col>74</xdr:col>
      <xdr:colOff>31750</xdr:colOff>
      <xdr:row>76</xdr:row>
      <xdr:rowOff>29211</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47320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13988</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4401800" y="13044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104140</xdr:rowOff>
    </xdr:from>
    <xdr:to>
      <xdr:col>69</xdr:col>
      <xdr:colOff>92075</xdr:colOff>
      <xdr:row>75</xdr:row>
      <xdr:rowOff>69850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004800" y="12619990"/>
          <a:ext cx="889000" cy="308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76200</xdr:rowOff>
    </xdr:from>
    <xdr:to>
      <xdr:col>69</xdr:col>
      <xdr:colOff>142875</xdr:colOff>
      <xdr:row>75</xdr:row>
      <xdr:rowOff>6350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3843000" y="1276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162577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512800" y="1284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13335</xdr:rowOff>
    </xdr:from>
    <xdr:to>
      <xdr:col>65</xdr:col>
      <xdr:colOff>53975</xdr:colOff>
      <xdr:row>75</xdr:row>
      <xdr:rowOff>114935</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2954000" y="128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125112</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623800" y="126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104775</xdr:rowOff>
    </xdr:from>
    <xdr:to>
      <xdr:col>82</xdr:col>
      <xdr:colOff>158750</xdr:colOff>
      <xdr:row>77</xdr:row>
      <xdr:rowOff>34925</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6459200" y="13134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76852</xdr:rowOff>
    </xdr:from>
    <xdr:ext cx="762000" cy="259045"/>
    <xdr:sp macro="" textlink="">
      <xdr:nvSpPr>
        <xdr:cNvPr id="444" name="公債費以外該当値テキスト">
          <a:extLst>
            <a:ext uri="{FF2B5EF4-FFF2-40B4-BE49-F238E27FC236}">
              <a16:creationId xmlns:a16="http://schemas.microsoft.com/office/drawing/2014/main" id="{00000000-0008-0000-0400-0000BC010000}"/>
            </a:ext>
          </a:extLst>
        </xdr:cNvPr>
        <xdr:cNvSpPr txBox="1"/>
      </xdr:nvSpPr>
      <xdr:spPr>
        <a:xfrm>
          <a:off x="16598900" y="13107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24765</xdr:rowOff>
    </xdr:from>
    <xdr:to>
      <xdr:col>78</xdr:col>
      <xdr:colOff>120650</xdr:colOff>
      <xdr:row>75</xdr:row>
      <xdr:rowOff>126365</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5621000" y="12883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136542</xdr:rowOff>
    </xdr:from>
    <xdr:ext cx="7366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290800" y="12652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133350</xdr:rowOff>
    </xdr:from>
    <xdr:to>
      <xdr:col>74</xdr:col>
      <xdr:colOff>31750</xdr:colOff>
      <xdr:row>75</xdr:row>
      <xdr:rowOff>63500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4732000" y="1282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73677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401800" y="1258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53340</xdr:rowOff>
    </xdr:from>
    <xdr:to>
      <xdr:col>69</xdr:col>
      <xdr:colOff>142875</xdr:colOff>
      <xdr:row>73</xdr:row>
      <xdr:rowOff>154940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3843000" y="1256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165117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2338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19050</xdr:rowOff>
    </xdr:from>
    <xdr:to>
      <xdr:col>65</xdr:col>
      <xdr:colOff>53975</xdr:colOff>
      <xdr:row>75</xdr:row>
      <xdr:rowOff>120650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2954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105427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296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山形県天童市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74003</xdr:rowOff>
    </xdr:from>
    <xdr:to>
      <xdr:col>29</xdr:col>
      <xdr:colOff>127000</xdr:colOff>
      <xdr:row>20</xdr:row>
      <xdr:rowOff>164948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79028"/>
          <a:ext cx="0" cy="14625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137025</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613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164948</xdr:rowOff>
    </xdr:from>
    <xdr:to>
      <xdr:col>30</xdr:col>
      <xdr:colOff>25400</xdr:colOff>
      <xdr:row>20</xdr:row>
      <xdr:rowOff>164948</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415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160380</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2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74003</xdr:rowOff>
    </xdr:from>
    <xdr:to>
      <xdr:col>30</xdr:col>
      <xdr:colOff>25400</xdr:colOff>
      <xdr:row>12</xdr:row>
      <xdr:rowOff>74003</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790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44418</xdr:rowOff>
    </xdr:from>
    <xdr:to>
      <xdr:col>29</xdr:col>
      <xdr:colOff>127000</xdr:colOff>
      <xdr:row>19</xdr:row>
      <xdr:rowOff>139611</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349593"/>
          <a:ext cx="647700" cy="951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26528</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17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10001</xdr:rowOff>
    </xdr:from>
    <xdr:to>
      <xdr:col>29</xdr:col>
      <xdr:colOff>177800</xdr:colOff>
      <xdr:row>17</xdr:row>
      <xdr:rowOff>111601</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722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139611</xdr:rowOff>
    </xdr:from>
    <xdr:to>
      <xdr:col>26</xdr:col>
      <xdr:colOff>50800</xdr:colOff>
      <xdr:row>20</xdr:row>
      <xdr:rowOff>14167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444786"/>
          <a:ext cx="698500" cy="460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131293</xdr:rowOff>
    </xdr:from>
    <xdr:to>
      <xdr:col>26</xdr:col>
      <xdr:colOff>101600</xdr:colOff>
      <xdr:row>18</xdr:row>
      <xdr:rowOff>61443</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935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71620</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62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14167</xdr:rowOff>
    </xdr:from>
    <xdr:to>
      <xdr:col>22</xdr:col>
      <xdr:colOff>114300</xdr:colOff>
      <xdr:row>20</xdr:row>
      <xdr:rowOff>58629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490792"/>
          <a:ext cx="698500" cy="444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166230</xdr:rowOff>
    </xdr:from>
    <xdr:to>
      <xdr:col>22</xdr:col>
      <xdr:colOff>165100</xdr:colOff>
      <xdr:row>18</xdr:row>
      <xdr:rowOff>96380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128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106557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97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58629</xdr:rowOff>
    </xdr:from>
    <xdr:to>
      <xdr:col>18</xdr:col>
      <xdr:colOff>177800</xdr:colOff>
      <xdr:row>20</xdr:row>
      <xdr:rowOff>68802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535254"/>
          <a:ext cx="698500" cy="101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9430</xdr:rowOff>
    </xdr:from>
    <xdr:to>
      <xdr:col>19</xdr:col>
      <xdr:colOff>38100</xdr:colOff>
      <xdr:row>18</xdr:row>
      <xdr:rowOff>111030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4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121207</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912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40824</xdr:rowOff>
    </xdr:from>
    <xdr:to>
      <xdr:col>15</xdr:col>
      <xdr:colOff>101600</xdr:colOff>
      <xdr:row>17</xdr:row>
      <xdr:rowOff>142424</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030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152601</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71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165068</xdr:rowOff>
    </xdr:from>
    <xdr:to>
      <xdr:col>29</xdr:col>
      <xdr:colOff>177800</xdr:colOff>
      <xdr:row>19</xdr:row>
      <xdr:rowOff>95218</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2987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137145</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270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88811</xdr:rowOff>
    </xdr:from>
    <xdr:to>
      <xdr:col>26</xdr:col>
      <xdr:colOff>101600</xdr:colOff>
      <xdr:row>20</xdr:row>
      <xdr:rowOff>18961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3939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3738</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4803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134817</xdr:rowOff>
    </xdr:from>
    <xdr:to>
      <xdr:col>22</xdr:col>
      <xdr:colOff>165100</xdr:colOff>
      <xdr:row>20</xdr:row>
      <xdr:rowOff>64967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4399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49744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526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20</xdr:row>
      <xdr:rowOff>7829</xdr:rowOff>
    </xdr:from>
    <xdr:to>
      <xdr:col>19</xdr:col>
      <xdr:colOff>38100</xdr:colOff>
      <xdr:row>20</xdr:row>
      <xdr:rowOff>109429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4844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94206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570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20</xdr:row>
      <xdr:rowOff>18002</xdr:rowOff>
    </xdr:from>
    <xdr:to>
      <xdr:col>15</xdr:col>
      <xdr:colOff>101600</xdr:colOff>
      <xdr:row>20</xdr:row>
      <xdr:rowOff>119602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4946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104379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581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124420</xdr:rowOff>
    </xdr:from>
    <xdr:to>
      <xdr:col>29</xdr:col>
      <xdr:colOff>127000</xdr:colOff>
      <xdr:row>37</xdr:row>
      <xdr:rowOff>329736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048970"/>
          <a:ext cx="0" cy="140546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301813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2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329736</xdr:rowOff>
    </xdr:from>
    <xdr:to>
      <xdr:col>30</xdr:col>
      <xdr:colOff>25400</xdr:colOff>
      <xdr:row>37</xdr:row>
      <xdr:rowOff>329736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544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39347</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792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124420</xdr:rowOff>
    </xdr:from>
    <xdr:to>
      <xdr:col>30</xdr:col>
      <xdr:colOff>25400</xdr:colOff>
      <xdr:row>33</xdr:row>
      <xdr:rowOff>124420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0489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331629</xdr:rowOff>
    </xdr:from>
    <xdr:to>
      <xdr:col>29</xdr:col>
      <xdr:colOff>127000</xdr:colOff>
      <xdr:row>36</xdr:row>
      <xdr:rowOff>28473</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6941979"/>
          <a:ext cx="647700" cy="397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314567</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582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126590</xdr:rowOff>
    </xdr:from>
    <xdr:to>
      <xdr:col>29</xdr:col>
      <xdr:colOff>177800</xdr:colOff>
      <xdr:row>35</xdr:row>
      <xdr:rowOff>228190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7369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283101</xdr:rowOff>
    </xdr:from>
    <xdr:to>
      <xdr:col>26</xdr:col>
      <xdr:colOff>50800</xdr:colOff>
      <xdr:row>36</xdr:row>
      <xdr:rowOff>28473</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893451"/>
          <a:ext cx="698500" cy="882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116695</xdr:rowOff>
    </xdr:from>
    <xdr:to>
      <xdr:col>26</xdr:col>
      <xdr:colOff>101600</xdr:colOff>
      <xdr:row>35</xdr:row>
      <xdr:rowOff>218295</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7270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228472</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4959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283101</xdr:rowOff>
    </xdr:from>
    <xdr:to>
      <xdr:col>22</xdr:col>
      <xdr:colOff>114300</xdr:colOff>
      <xdr:row>36</xdr:row>
      <xdr:rowOff>60673</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893451"/>
          <a:ext cx="698500" cy="1204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124500</xdr:rowOff>
    </xdr:from>
    <xdr:to>
      <xdr:col>22</xdr:col>
      <xdr:colOff>165100</xdr:colOff>
      <xdr:row>35</xdr:row>
      <xdr:rowOff>226100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7348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236277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50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36246</xdr:rowOff>
    </xdr:from>
    <xdr:to>
      <xdr:col>18</xdr:col>
      <xdr:colOff>177800</xdr:colOff>
      <xdr:row>36</xdr:row>
      <xdr:rowOff>60673</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6989496"/>
          <a:ext cx="698500" cy="244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137988</xdr:rowOff>
    </xdr:from>
    <xdr:to>
      <xdr:col>19</xdr:col>
      <xdr:colOff>38100</xdr:colOff>
      <xdr:row>35</xdr:row>
      <xdr:rowOff>239588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7483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249765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51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53111</xdr:rowOff>
    </xdr:from>
    <xdr:to>
      <xdr:col>15</xdr:col>
      <xdr:colOff>101600</xdr:colOff>
      <xdr:row>35</xdr:row>
      <xdr:rowOff>154711</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6634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164888</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43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280829</xdr:rowOff>
    </xdr:from>
    <xdr:to>
      <xdr:col>29</xdr:col>
      <xdr:colOff>177800</xdr:colOff>
      <xdr:row>36</xdr:row>
      <xdr:rowOff>39529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8911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252906</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863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320573</xdr:rowOff>
    </xdr:from>
    <xdr:to>
      <xdr:col>26</xdr:col>
      <xdr:colOff>101600</xdr:colOff>
      <xdr:row>36</xdr:row>
      <xdr:rowOff>79273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9309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64050</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0173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232301</xdr:rowOff>
    </xdr:from>
    <xdr:to>
      <xdr:col>22</xdr:col>
      <xdr:colOff>165100</xdr:colOff>
      <xdr:row>35</xdr:row>
      <xdr:rowOff>333901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8426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318678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929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9873</xdr:rowOff>
    </xdr:from>
    <xdr:to>
      <xdr:col>19</xdr:col>
      <xdr:colOff>38100</xdr:colOff>
      <xdr:row>36</xdr:row>
      <xdr:rowOff>111473</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9631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96250</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049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328346</xdr:rowOff>
    </xdr:from>
    <xdr:to>
      <xdr:col>15</xdr:col>
      <xdr:colOff>101600</xdr:colOff>
      <xdr:row>36</xdr:row>
      <xdr:rowOff>87046</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9386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71823</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02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山形県天童市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60,204
59,480
113.02
34,490,682
31,853,407
2,410,103
14,986,645
19,868,797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11929</xdr:rowOff>
    </xdr:from>
    <xdr:to>
      <xdr:col>24</xdr:col>
      <xdr:colOff>62865</xdr:colOff>
      <xdr:row>38</xdr:row>
      <xdr:rowOff>112333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26879"/>
          <a:ext cx="1270" cy="1300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116160</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3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112333</xdr:rowOff>
    </xdr:from>
    <xdr:to>
      <xdr:col>24</xdr:col>
      <xdr:colOff>152400</xdr:colOff>
      <xdr:row>38</xdr:row>
      <xdr:rowOff>112333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27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130056</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02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11929</xdr:rowOff>
    </xdr:from>
    <xdr:to>
      <xdr:col>24</xdr:col>
      <xdr:colOff>152400</xdr:colOff>
      <xdr:row>31</xdr:row>
      <xdr:rowOff>11929</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26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146329</xdr:rowOff>
    </xdr:from>
    <xdr:to>
      <xdr:col>24</xdr:col>
      <xdr:colOff>63500</xdr:colOff>
      <xdr:row>37</xdr:row>
      <xdr:rowOff>76198</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318529"/>
          <a:ext cx="838200" cy="101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93065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22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70188</xdr:rowOff>
    </xdr:from>
    <xdr:to>
      <xdr:col>24</xdr:col>
      <xdr:colOff>114300</xdr:colOff>
      <xdr:row>36</xdr:row>
      <xdr:rowOff>338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70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76198</xdr:rowOff>
    </xdr:from>
    <xdr:to>
      <xdr:col>19</xdr:col>
      <xdr:colOff>177800</xdr:colOff>
      <xdr:row>37</xdr:row>
      <xdr:rowOff>108627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419848"/>
          <a:ext cx="889000" cy="32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10131</xdr:rowOff>
    </xdr:from>
    <xdr:to>
      <xdr:col>20</xdr:col>
      <xdr:colOff>38100</xdr:colOff>
      <xdr:row>36</xdr:row>
      <xdr:rowOff>111731</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182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128258</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957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108627</xdr:rowOff>
    </xdr:from>
    <xdr:to>
      <xdr:col>15</xdr:col>
      <xdr:colOff>50800</xdr:colOff>
      <xdr:row>37</xdr:row>
      <xdr:rowOff>127568</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452277"/>
          <a:ext cx="889000" cy="18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16254</xdr:rowOff>
    </xdr:from>
    <xdr:to>
      <xdr:col>15</xdr:col>
      <xdr:colOff>101600</xdr:colOff>
      <xdr:row>36</xdr:row>
      <xdr:rowOff>117854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188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134381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5963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106259</xdr:rowOff>
    </xdr:from>
    <xdr:to>
      <xdr:col>10</xdr:col>
      <xdr:colOff>114300</xdr:colOff>
      <xdr:row>37</xdr:row>
      <xdr:rowOff>127568</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449909"/>
          <a:ext cx="889000" cy="21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34281</xdr:rowOff>
    </xdr:from>
    <xdr:to>
      <xdr:col>10</xdr:col>
      <xdr:colOff>165100</xdr:colOff>
      <xdr:row>36</xdr:row>
      <xdr:rowOff>135881</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6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152408</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5981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61174</xdr:rowOff>
    </xdr:from>
    <xdr:to>
      <xdr:col>6</xdr:col>
      <xdr:colOff>38100</xdr:colOff>
      <xdr:row>35</xdr:row>
      <xdr:rowOff>162774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061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7851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5837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95529</xdr:rowOff>
    </xdr:from>
    <xdr:to>
      <xdr:col>24</xdr:col>
      <xdr:colOff>114300</xdr:colOff>
      <xdr:row>37</xdr:row>
      <xdr:rowOff>25679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267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73956</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246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25398</xdr:rowOff>
    </xdr:from>
    <xdr:to>
      <xdr:col>20</xdr:col>
      <xdr:colOff>38100</xdr:colOff>
      <xdr:row>37</xdr:row>
      <xdr:rowOff>126998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69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118125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61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57827</xdr:rowOff>
    </xdr:from>
    <xdr:to>
      <xdr:col>15</xdr:col>
      <xdr:colOff>101600</xdr:colOff>
      <xdr:row>37</xdr:row>
      <xdr:rowOff>159427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01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150554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94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76768</xdr:rowOff>
    </xdr:from>
    <xdr:to>
      <xdr:col>10</xdr:col>
      <xdr:colOff>165100</xdr:colOff>
      <xdr:row>38</xdr:row>
      <xdr:rowOff>6917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2041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169495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13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55459</xdr:rowOff>
    </xdr:from>
    <xdr:to>
      <xdr:col>6</xdr:col>
      <xdr:colOff>38100</xdr:colOff>
      <xdr:row>37</xdr:row>
      <xdr:rowOff>157059</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99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148186</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91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33107</xdr:rowOff>
    </xdr:from>
    <xdr:to>
      <xdr:col>24</xdr:col>
      <xdr:colOff>62865</xdr:colOff>
      <xdr:row>58</xdr:row>
      <xdr:rowOff>163093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605607"/>
          <a:ext cx="1270" cy="150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166920</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111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163093</xdr:rowOff>
    </xdr:from>
    <xdr:to>
      <xdr:col>24</xdr:col>
      <xdr:colOff>152400</xdr:colOff>
      <xdr:row>58</xdr:row>
      <xdr:rowOff>163093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10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151234</xdr:rowOff>
    </xdr:from>
    <xdr:ext cx="599010"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380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33107</xdr:rowOff>
    </xdr:from>
    <xdr:to>
      <xdr:col>24</xdr:col>
      <xdr:colOff>152400</xdr:colOff>
      <xdr:row>50</xdr:row>
      <xdr:rowOff>33107</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605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33837</xdr:rowOff>
    </xdr:from>
    <xdr:to>
      <xdr:col>24</xdr:col>
      <xdr:colOff>63500</xdr:colOff>
      <xdr:row>56</xdr:row>
      <xdr:rowOff>103472</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3797300" y="9635037"/>
          <a:ext cx="838200" cy="69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34996</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6361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56569</xdr:rowOff>
    </xdr:from>
    <xdr:to>
      <xdr:col>24</xdr:col>
      <xdr:colOff>114300</xdr:colOff>
      <xdr:row>56</xdr:row>
      <xdr:rowOff>158169</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657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103472</xdr:rowOff>
    </xdr:from>
    <xdr:to>
      <xdr:col>19</xdr:col>
      <xdr:colOff>177800</xdr:colOff>
      <xdr:row>56</xdr:row>
      <xdr:rowOff>107772</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908300" y="9704672"/>
          <a:ext cx="889000" cy="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96237</xdr:rowOff>
    </xdr:from>
    <xdr:to>
      <xdr:col>20</xdr:col>
      <xdr:colOff>38100</xdr:colOff>
      <xdr:row>57</xdr:row>
      <xdr:rowOff>26387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69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17514</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79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107772</xdr:rowOff>
    </xdr:from>
    <xdr:to>
      <xdr:col>15</xdr:col>
      <xdr:colOff>50800</xdr:colOff>
      <xdr:row>56</xdr:row>
      <xdr:rowOff>160089</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9708972"/>
          <a:ext cx="889000" cy="52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82554</xdr:rowOff>
    </xdr:from>
    <xdr:to>
      <xdr:col>15</xdr:col>
      <xdr:colOff>101600</xdr:colOff>
      <xdr:row>57</xdr:row>
      <xdr:rowOff>12704</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68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3831</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77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160089</xdr:rowOff>
    </xdr:from>
    <xdr:to>
      <xdr:col>10</xdr:col>
      <xdr:colOff>114300</xdr:colOff>
      <xdr:row>57</xdr:row>
      <xdr:rowOff>62662</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9761289"/>
          <a:ext cx="889000" cy="7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127947</xdr:rowOff>
    </xdr:from>
    <xdr:to>
      <xdr:col>10</xdr:col>
      <xdr:colOff>165100</xdr:colOff>
      <xdr:row>57</xdr:row>
      <xdr:rowOff>58097</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729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49224</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821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111586</xdr:rowOff>
    </xdr:from>
    <xdr:to>
      <xdr:col>6</xdr:col>
      <xdr:colOff>38100</xdr:colOff>
      <xdr:row>57</xdr:row>
      <xdr:rowOff>41736</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71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58263</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488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154487</xdr:rowOff>
    </xdr:from>
    <xdr:to>
      <xdr:col>24</xdr:col>
      <xdr:colOff>114300</xdr:colOff>
      <xdr:row>56</xdr:row>
      <xdr:rowOff>84637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584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5914</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435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52672</xdr:rowOff>
    </xdr:from>
    <xdr:to>
      <xdr:col>20</xdr:col>
      <xdr:colOff>38100</xdr:colOff>
      <xdr:row>56</xdr:row>
      <xdr:rowOff>154272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65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170799</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429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56972</xdr:rowOff>
    </xdr:from>
    <xdr:to>
      <xdr:col>15</xdr:col>
      <xdr:colOff>101600</xdr:colOff>
      <xdr:row>56</xdr:row>
      <xdr:rowOff>158572</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65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3649</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433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109289</xdr:rowOff>
    </xdr:from>
    <xdr:to>
      <xdr:col>10</xdr:col>
      <xdr:colOff>165100</xdr:colOff>
      <xdr:row>57</xdr:row>
      <xdr:rowOff>39439</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71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55966</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9485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11862</xdr:rowOff>
    </xdr:from>
    <xdr:to>
      <xdr:col>6</xdr:col>
      <xdr:colOff>38100</xdr:colOff>
      <xdr:row>57</xdr:row>
      <xdr:rowOff>113462</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784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104589</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9877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165684</xdr:rowOff>
    </xdr:from>
    <xdr:to>
      <xdr:col>24</xdr:col>
      <xdr:colOff>62865</xdr:colOff>
      <xdr:row>79</xdr:row>
      <xdr:rowOff>5550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167184"/>
          <a:ext cx="1270" cy="1382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9377</xdr:rowOff>
    </xdr:from>
    <xdr:ext cx="469744"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5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5550</xdr:rowOff>
    </xdr:from>
    <xdr:to>
      <xdr:col>24</xdr:col>
      <xdr:colOff>152400</xdr:colOff>
      <xdr:row>79</xdr:row>
      <xdr:rowOff>5550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5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112361</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942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165684</xdr:rowOff>
    </xdr:from>
    <xdr:to>
      <xdr:col>24</xdr:col>
      <xdr:colOff>152400</xdr:colOff>
      <xdr:row>70</xdr:row>
      <xdr:rowOff>165684</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167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35268</xdr:rowOff>
    </xdr:from>
    <xdr:to>
      <xdr:col>24</xdr:col>
      <xdr:colOff>63500</xdr:colOff>
      <xdr:row>77</xdr:row>
      <xdr:rowOff>43154</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3065468"/>
          <a:ext cx="838200" cy="179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86262</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2879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107835</xdr:rowOff>
    </xdr:from>
    <xdr:to>
      <xdr:col>24</xdr:col>
      <xdr:colOff>114300</xdr:colOff>
      <xdr:row>78</xdr:row>
      <xdr:rowOff>37985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30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171323</xdr:rowOff>
    </xdr:from>
    <xdr:to>
      <xdr:col>19</xdr:col>
      <xdr:colOff>177800</xdr:colOff>
      <xdr:row>77</xdr:row>
      <xdr:rowOff>43154</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2908300" y="13201523"/>
          <a:ext cx="889000" cy="43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140754</xdr:rowOff>
    </xdr:from>
    <xdr:to>
      <xdr:col>20</xdr:col>
      <xdr:colOff>38100</xdr:colOff>
      <xdr:row>78</xdr:row>
      <xdr:rowOff>70904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342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62031</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435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38582</xdr:rowOff>
    </xdr:from>
    <xdr:to>
      <xdr:col>15</xdr:col>
      <xdr:colOff>50800</xdr:colOff>
      <xdr:row>76</xdr:row>
      <xdr:rowOff>171323</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2019300" y="13068782"/>
          <a:ext cx="889000" cy="132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114236</xdr:rowOff>
    </xdr:from>
    <xdr:to>
      <xdr:col>15</xdr:col>
      <xdr:colOff>101600</xdr:colOff>
      <xdr:row>78</xdr:row>
      <xdr:rowOff>44386</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315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35513</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408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38582</xdr:rowOff>
    </xdr:from>
    <xdr:to>
      <xdr:col>10</xdr:col>
      <xdr:colOff>114300</xdr:colOff>
      <xdr:row>76</xdr:row>
      <xdr:rowOff>93790</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flipV="1">
          <a:off x="1130300" y="13068782"/>
          <a:ext cx="889000" cy="55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119838</xdr:rowOff>
    </xdr:from>
    <xdr:to>
      <xdr:col>10</xdr:col>
      <xdr:colOff>165100</xdr:colOff>
      <xdr:row>78</xdr:row>
      <xdr:rowOff>49988</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321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41115</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414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33007</xdr:rowOff>
    </xdr:from>
    <xdr:to>
      <xdr:col>6</xdr:col>
      <xdr:colOff>38100</xdr:colOff>
      <xdr:row>77</xdr:row>
      <xdr:rowOff>134607</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23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125734</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32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155918</xdr:rowOff>
    </xdr:from>
    <xdr:to>
      <xdr:col>24</xdr:col>
      <xdr:colOff>114300</xdr:colOff>
      <xdr:row>76</xdr:row>
      <xdr:rowOff>86068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014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7345</xdr:rowOff>
    </xdr:from>
    <xdr:ext cx="534377"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2866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163804</xdr:rowOff>
    </xdr:from>
    <xdr:to>
      <xdr:col>20</xdr:col>
      <xdr:colOff>38100</xdr:colOff>
      <xdr:row>77</xdr:row>
      <xdr:rowOff>93954</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194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110482</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2969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120523</xdr:rowOff>
    </xdr:from>
    <xdr:to>
      <xdr:col>15</xdr:col>
      <xdr:colOff>101600</xdr:colOff>
      <xdr:row>77</xdr:row>
      <xdr:rowOff>50673</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15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67200</xdr:rowOff>
    </xdr:from>
    <xdr:ext cx="534377"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41111" y="12925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159232</xdr:rowOff>
    </xdr:from>
    <xdr:to>
      <xdr:col>10</xdr:col>
      <xdr:colOff>165100</xdr:colOff>
      <xdr:row>76</xdr:row>
      <xdr:rowOff>89382</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01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74</xdr:row>
      <xdr:rowOff>105910</xdr:rowOff>
    </xdr:from>
    <xdr:ext cx="534377"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52111" y="12793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42990</xdr:rowOff>
    </xdr:from>
    <xdr:to>
      <xdr:col>6</xdr:col>
      <xdr:colOff>38100</xdr:colOff>
      <xdr:row>76</xdr:row>
      <xdr:rowOff>144590</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073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74</xdr:row>
      <xdr:rowOff>161117</xdr:rowOff>
    </xdr:from>
    <xdr:ext cx="534377"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63111" y="12848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5855</xdr:rowOff>
    </xdr:from>
    <xdr:to>
      <xdr:col>24</xdr:col>
      <xdr:colOff>62865</xdr:colOff>
      <xdr:row>98</xdr:row>
      <xdr:rowOff>76949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607805"/>
          <a:ext cx="1270" cy="1271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80776</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882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76949</xdr:rowOff>
    </xdr:from>
    <xdr:to>
      <xdr:col>24</xdr:col>
      <xdr:colOff>152400</xdr:colOff>
      <xdr:row>98</xdr:row>
      <xdr:rowOff>76949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879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123982</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383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5855</xdr:rowOff>
    </xdr:from>
    <xdr:to>
      <xdr:col>24</xdr:col>
      <xdr:colOff>152400</xdr:colOff>
      <xdr:row>91</xdr:row>
      <xdr:rowOff>5855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607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70256</xdr:rowOff>
    </xdr:from>
    <xdr:to>
      <xdr:col>24</xdr:col>
      <xdr:colOff>63500</xdr:colOff>
      <xdr:row>95</xdr:row>
      <xdr:rowOff>40208</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186556"/>
          <a:ext cx="838200" cy="141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108514</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2248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130087</xdr:rowOff>
    </xdr:from>
    <xdr:to>
      <xdr:col>24</xdr:col>
      <xdr:colOff>114300</xdr:colOff>
      <xdr:row>95</xdr:row>
      <xdr:rowOff>60237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246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40208</xdr:rowOff>
    </xdr:from>
    <xdr:to>
      <xdr:col>19</xdr:col>
      <xdr:colOff>177800</xdr:colOff>
      <xdr:row>95</xdr:row>
      <xdr:rowOff>69647</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327958"/>
          <a:ext cx="889000" cy="29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79299</xdr:rowOff>
    </xdr:from>
    <xdr:to>
      <xdr:col>20</xdr:col>
      <xdr:colOff>38100</xdr:colOff>
      <xdr:row>96</xdr:row>
      <xdr:rowOff>9449</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36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576</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459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129197</xdr:rowOff>
    </xdr:from>
    <xdr:to>
      <xdr:col>15</xdr:col>
      <xdr:colOff>50800</xdr:colOff>
      <xdr:row>95</xdr:row>
      <xdr:rowOff>69647</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a:off x="2019300" y="16245497"/>
          <a:ext cx="889000" cy="111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10058</xdr:rowOff>
    </xdr:from>
    <xdr:to>
      <xdr:col>15</xdr:col>
      <xdr:colOff>101600</xdr:colOff>
      <xdr:row>96</xdr:row>
      <xdr:rowOff>111658</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469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102785</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41111" y="16561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129197</xdr:rowOff>
    </xdr:from>
    <xdr:to>
      <xdr:col>10</xdr:col>
      <xdr:colOff>114300</xdr:colOff>
      <xdr:row>96</xdr:row>
      <xdr:rowOff>65088</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245497"/>
          <a:ext cx="889000" cy="278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29744</xdr:rowOff>
    </xdr:from>
    <xdr:to>
      <xdr:col>10</xdr:col>
      <xdr:colOff>165100</xdr:colOff>
      <xdr:row>95</xdr:row>
      <xdr:rowOff>131344</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317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122471</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19795" y="16410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125197</xdr:rowOff>
    </xdr:from>
    <xdr:to>
      <xdr:col>6</xdr:col>
      <xdr:colOff>38100</xdr:colOff>
      <xdr:row>96</xdr:row>
      <xdr:rowOff>55347</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41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71874</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30795" y="16188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19456</xdr:rowOff>
    </xdr:from>
    <xdr:to>
      <xdr:col>24</xdr:col>
      <xdr:colOff>114300</xdr:colOff>
      <xdr:row>94</xdr:row>
      <xdr:rowOff>121056</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135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42333</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5987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160858</xdr:rowOff>
    </xdr:from>
    <xdr:to>
      <xdr:col>20</xdr:col>
      <xdr:colOff>38100</xdr:colOff>
      <xdr:row>95</xdr:row>
      <xdr:rowOff>91008</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277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107535</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6052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18847</xdr:rowOff>
    </xdr:from>
    <xdr:to>
      <xdr:col>15</xdr:col>
      <xdr:colOff>101600</xdr:colOff>
      <xdr:row>95</xdr:row>
      <xdr:rowOff>120447</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306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136974</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6081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78397</xdr:rowOff>
    </xdr:from>
    <xdr:to>
      <xdr:col>10</xdr:col>
      <xdr:colOff>165100</xdr:colOff>
      <xdr:row>95</xdr:row>
      <xdr:rowOff>8547</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194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25074</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19795" y="15969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14288</xdr:rowOff>
    </xdr:from>
    <xdr:to>
      <xdr:col>6</xdr:col>
      <xdr:colOff>38100</xdr:colOff>
      <xdr:row>96</xdr:row>
      <xdr:rowOff>115888</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473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107015</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566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150223</xdr:rowOff>
    </xdr:from>
    <xdr:to>
      <xdr:col>54</xdr:col>
      <xdr:colOff>189865</xdr:colOff>
      <xdr:row>38</xdr:row>
      <xdr:rowOff>33554</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808073"/>
          <a:ext cx="1270" cy="740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37381</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552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33554</xdr:rowOff>
    </xdr:from>
    <xdr:to>
      <xdr:col>55</xdr:col>
      <xdr:colOff>88900</xdr:colOff>
      <xdr:row>38</xdr:row>
      <xdr:rowOff>33554</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548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96900</xdr:rowOff>
    </xdr:from>
    <xdr:ext cx="599010"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583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150223</xdr:rowOff>
    </xdr:from>
    <xdr:to>
      <xdr:col>55</xdr:col>
      <xdr:colOff>88900</xdr:colOff>
      <xdr:row>33</xdr:row>
      <xdr:rowOff>150223</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808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165920</xdr:rowOff>
    </xdr:from>
    <xdr:to>
      <xdr:col>55</xdr:col>
      <xdr:colOff>0</xdr:colOff>
      <xdr:row>36</xdr:row>
      <xdr:rowOff>22024</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639300" y="6166670"/>
          <a:ext cx="838200" cy="27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50</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1722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21623</xdr:rowOff>
    </xdr:from>
    <xdr:to>
      <xdr:col>55</xdr:col>
      <xdr:colOff>50800</xdr:colOff>
      <xdr:row>36</xdr:row>
      <xdr:rowOff>123223</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193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165920</xdr:rowOff>
    </xdr:from>
    <xdr:to>
      <xdr:col>50</xdr:col>
      <xdr:colOff>114300</xdr:colOff>
      <xdr:row>36</xdr:row>
      <xdr:rowOff>16546</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750300" y="6166670"/>
          <a:ext cx="889000" cy="22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13896</xdr:rowOff>
    </xdr:from>
    <xdr:to>
      <xdr:col>50</xdr:col>
      <xdr:colOff>165100</xdr:colOff>
      <xdr:row>36</xdr:row>
      <xdr:rowOff>115496</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186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106623</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278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16546</xdr:rowOff>
    </xdr:from>
    <xdr:to>
      <xdr:col>45</xdr:col>
      <xdr:colOff>177800</xdr:colOff>
      <xdr:row>36</xdr:row>
      <xdr:rowOff>84752</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6188746"/>
          <a:ext cx="889000" cy="68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11976</xdr:rowOff>
    </xdr:from>
    <xdr:to>
      <xdr:col>46</xdr:col>
      <xdr:colOff>38100</xdr:colOff>
      <xdr:row>36</xdr:row>
      <xdr:rowOff>113576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18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104703</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276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158224</xdr:rowOff>
    </xdr:from>
    <xdr:to>
      <xdr:col>41</xdr:col>
      <xdr:colOff>50800</xdr:colOff>
      <xdr:row>36</xdr:row>
      <xdr:rowOff>84752</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6972300" y="5473174"/>
          <a:ext cx="889000" cy="783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36154</xdr:rowOff>
    </xdr:from>
    <xdr:to>
      <xdr:col>41</xdr:col>
      <xdr:colOff>101600</xdr:colOff>
      <xdr:row>36</xdr:row>
      <xdr:rowOff>137754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20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128881</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30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34866</xdr:rowOff>
    </xdr:from>
    <xdr:to>
      <xdr:col>36</xdr:col>
      <xdr:colOff>165100</xdr:colOff>
      <xdr:row>31</xdr:row>
      <xdr:rowOff>136466</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5349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152993</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672795" y="5125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142674</xdr:rowOff>
    </xdr:from>
    <xdr:to>
      <xdr:col>55</xdr:col>
      <xdr:colOff>50800</xdr:colOff>
      <xdr:row>36</xdr:row>
      <xdr:rowOff>72824</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143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165551</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5994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115120</xdr:rowOff>
    </xdr:from>
    <xdr:to>
      <xdr:col>50</xdr:col>
      <xdr:colOff>165100</xdr:colOff>
      <xdr:row>36</xdr:row>
      <xdr:rowOff>45270</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11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61797</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5891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137196</xdr:rowOff>
    </xdr:from>
    <xdr:to>
      <xdr:col>46</xdr:col>
      <xdr:colOff>38100</xdr:colOff>
      <xdr:row>36</xdr:row>
      <xdr:rowOff>67346</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137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83873</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5913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33952</xdr:rowOff>
    </xdr:from>
    <xdr:to>
      <xdr:col>41</xdr:col>
      <xdr:colOff>101600</xdr:colOff>
      <xdr:row>36</xdr:row>
      <xdr:rowOff>135552</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206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152079</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5981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107424</xdr:rowOff>
    </xdr:from>
    <xdr:to>
      <xdr:col>36</xdr:col>
      <xdr:colOff>165100</xdr:colOff>
      <xdr:row>32</xdr:row>
      <xdr:rowOff>37574</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5422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28701</xdr:rowOff>
    </xdr:from>
    <xdr:ext cx="599010"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672795" y="5515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74353</xdr:rowOff>
    </xdr:from>
    <xdr:to>
      <xdr:col>54</xdr:col>
      <xdr:colOff>189865</xdr:colOff>
      <xdr:row>59</xdr:row>
      <xdr:rowOff>114407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646853"/>
          <a:ext cx="1270" cy="1583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118234</xdr:rowOff>
    </xdr:from>
    <xdr:ext cx="534377"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233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114407</xdr:rowOff>
    </xdr:from>
    <xdr:to>
      <xdr:col>55</xdr:col>
      <xdr:colOff>88900</xdr:colOff>
      <xdr:row>59</xdr:row>
      <xdr:rowOff>114407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22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21030</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422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74353</xdr:rowOff>
    </xdr:from>
    <xdr:to>
      <xdr:col>55</xdr:col>
      <xdr:colOff>88900</xdr:colOff>
      <xdr:row>50</xdr:row>
      <xdr:rowOff>74353</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646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140990</xdr:rowOff>
    </xdr:from>
    <xdr:to>
      <xdr:col>55</xdr:col>
      <xdr:colOff>0</xdr:colOff>
      <xdr:row>56</xdr:row>
      <xdr:rowOff>112056</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9639300" y="9570740"/>
          <a:ext cx="838200" cy="142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84227</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5139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105800</xdr:rowOff>
    </xdr:from>
    <xdr:to>
      <xdr:col>55</xdr:col>
      <xdr:colOff>50800</xdr:colOff>
      <xdr:row>56</xdr:row>
      <xdr:rowOff>35950</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53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17056</xdr:rowOff>
    </xdr:from>
    <xdr:to>
      <xdr:col>50</xdr:col>
      <xdr:colOff>114300</xdr:colOff>
      <xdr:row>56</xdr:row>
      <xdr:rowOff>112056</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8750300" y="9618256"/>
          <a:ext cx="889000" cy="95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27080</xdr:rowOff>
    </xdr:from>
    <xdr:to>
      <xdr:col>50</xdr:col>
      <xdr:colOff>165100</xdr:colOff>
      <xdr:row>56</xdr:row>
      <xdr:rowOff>128680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62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145207</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40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17056</xdr:rowOff>
    </xdr:from>
    <xdr:to>
      <xdr:col>45</xdr:col>
      <xdr:colOff>177800</xdr:colOff>
      <xdr:row>57</xdr:row>
      <xdr:rowOff>143342</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7861300" y="9618256"/>
          <a:ext cx="889000" cy="297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6996</xdr:rowOff>
    </xdr:from>
    <xdr:to>
      <xdr:col>46</xdr:col>
      <xdr:colOff>38100</xdr:colOff>
      <xdr:row>56</xdr:row>
      <xdr:rowOff>108596</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608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99723</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700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57943</xdr:rowOff>
    </xdr:from>
    <xdr:to>
      <xdr:col>41</xdr:col>
      <xdr:colOff>50800</xdr:colOff>
      <xdr:row>57</xdr:row>
      <xdr:rowOff>143342</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6972300" y="9659143"/>
          <a:ext cx="889000" cy="256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3584</xdr:rowOff>
    </xdr:from>
    <xdr:to>
      <xdr:col>41</xdr:col>
      <xdr:colOff>101600</xdr:colOff>
      <xdr:row>56</xdr:row>
      <xdr:rowOff>105184</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04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121711</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380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83528</xdr:rowOff>
    </xdr:from>
    <xdr:to>
      <xdr:col>36</xdr:col>
      <xdr:colOff>165100</xdr:colOff>
      <xdr:row>55</xdr:row>
      <xdr:rowOff>13678</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341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30205</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117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90190</xdr:rowOff>
    </xdr:from>
    <xdr:to>
      <xdr:col>55</xdr:col>
      <xdr:colOff>50800</xdr:colOff>
      <xdr:row>56</xdr:row>
      <xdr:rowOff>20340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519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113067</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371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61256</xdr:rowOff>
    </xdr:from>
    <xdr:to>
      <xdr:col>50</xdr:col>
      <xdr:colOff>165100</xdr:colOff>
      <xdr:row>56</xdr:row>
      <xdr:rowOff>162856</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662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153983</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9755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137706</xdr:rowOff>
    </xdr:from>
    <xdr:to>
      <xdr:col>46</xdr:col>
      <xdr:colOff>38100</xdr:colOff>
      <xdr:row>56</xdr:row>
      <xdr:rowOff>67856</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56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84383</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9342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92542</xdr:rowOff>
    </xdr:from>
    <xdr:to>
      <xdr:col>41</xdr:col>
      <xdr:colOff>101600</xdr:colOff>
      <xdr:row>58</xdr:row>
      <xdr:rowOff>22692</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865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13819</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9957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7143</xdr:rowOff>
    </xdr:from>
    <xdr:to>
      <xdr:col>36</xdr:col>
      <xdr:colOff>165100</xdr:colOff>
      <xdr:row>56</xdr:row>
      <xdr:rowOff>108743</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60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99870</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9701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a:extLst>
            <a:ext uri="{FF2B5EF4-FFF2-40B4-BE49-F238E27FC236}">
              <a16:creationId xmlns:a16="http://schemas.microsoft.com/office/drawing/2014/main" id="{00000000-0008-0000-0600-00009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105821</xdr:rowOff>
    </xdr:from>
    <xdr:to>
      <xdr:col>54</xdr:col>
      <xdr:colOff>189865</xdr:colOff>
      <xdr:row>78</xdr:row>
      <xdr:rowOff>139700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10475595" y="12107321"/>
          <a:ext cx="1270" cy="1405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6" name="普通建設事業費 （ うち新規整備　）最小値テキスト">
          <a:extLst>
            <a:ext uri="{FF2B5EF4-FFF2-40B4-BE49-F238E27FC236}">
              <a16:creationId xmlns:a16="http://schemas.microsoft.com/office/drawing/2014/main" id="{00000000-0008-0000-0600-000096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52498</xdr:rowOff>
    </xdr:from>
    <xdr:ext cx="534377" cy="259045"/>
    <xdr:sp macro="" textlink="">
      <xdr:nvSpPr>
        <xdr:cNvPr id="408" name="普通建設事業費 （ うち新規整備　）最大値テキスト">
          <a:extLst>
            <a:ext uri="{FF2B5EF4-FFF2-40B4-BE49-F238E27FC236}">
              <a16:creationId xmlns:a16="http://schemas.microsoft.com/office/drawing/2014/main" id="{00000000-0008-0000-0600-000098010000}"/>
            </a:ext>
          </a:extLst>
        </xdr:cNvPr>
        <xdr:cNvSpPr txBox="1"/>
      </xdr:nvSpPr>
      <xdr:spPr>
        <a:xfrm>
          <a:off x="10528300" y="11882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105821</xdr:rowOff>
    </xdr:from>
    <xdr:to>
      <xdr:col>55</xdr:col>
      <xdr:colOff>88900</xdr:colOff>
      <xdr:row>70</xdr:row>
      <xdr:rowOff>105821</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2107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20462</xdr:rowOff>
    </xdr:from>
    <xdr:to>
      <xdr:col>55</xdr:col>
      <xdr:colOff>0</xdr:colOff>
      <xdr:row>78</xdr:row>
      <xdr:rowOff>11798</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9639300" y="13222112"/>
          <a:ext cx="838200" cy="162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63794</xdr:rowOff>
    </xdr:from>
    <xdr:ext cx="469744" cy="259045"/>
    <xdr:sp macro="" textlink="">
      <xdr:nvSpPr>
        <xdr:cNvPr id="411" name="普通建設事業費 （ うち新規整備　）平均値テキスト">
          <a:extLst>
            <a:ext uri="{FF2B5EF4-FFF2-40B4-BE49-F238E27FC236}">
              <a16:creationId xmlns:a16="http://schemas.microsoft.com/office/drawing/2014/main" id="{00000000-0008-0000-0600-00009B010000}"/>
            </a:ext>
          </a:extLst>
        </xdr:cNvPr>
        <xdr:cNvSpPr txBox="1"/>
      </xdr:nvSpPr>
      <xdr:spPr>
        <a:xfrm>
          <a:off x="10528300" y="130939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40917</xdr:rowOff>
    </xdr:from>
    <xdr:to>
      <xdr:col>55</xdr:col>
      <xdr:colOff>50800</xdr:colOff>
      <xdr:row>77</xdr:row>
      <xdr:rowOff>142517</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10426700" y="13242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20462</xdr:rowOff>
    </xdr:from>
    <xdr:to>
      <xdr:col>50</xdr:col>
      <xdr:colOff>114300</xdr:colOff>
      <xdr:row>77</xdr:row>
      <xdr:rowOff>151473</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8750300" y="13222112"/>
          <a:ext cx="889000" cy="131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34699</xdr:rowOff>
    </xdr:from>
    <xdr:to>
      <xdr:col>50</xdr:col>
      <xdr:colOff>165100</xdr:colOff>
      <xdr:row>77</xdr:row>
      <xdr:rowOff>136299</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9588500" y="1323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127426</xdr:rowOff>
    </xdr:from>
    <xdr:ext cx="469744"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04428" y="13329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151473</xdr:rowOff>
    </xdr:from>
    <xdr:to>
      <xdr:col>45</xdr:col>
      <xdr:colOff>177800</xdr:colOff>
      <xdr:row>78</xdr:row>
      <xdr:rowOff>51163</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7861300" y="13353123"/>
          <a:ext cx="889000" cy="71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3152</xdr:rowOff>
    </xdr:from>
    <xdr:to>
      <xdr:col>46</xdr:col>
      <xdr:colOff>38100</xdr:colOff>
      <xdr:row>77</xdr:row>
      <xdr:rowOff>104752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8699500" y="1320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121279</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483111" y="12980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11638</xdr:rowOff>
    </xdr:from>
    <xdr:to>
      <xdr:col>41</xdr:col>
      <xdr:colOff>50800</xdr:colOff>
      <xdr:row>78</xdr:row>
      <xdr:rowOff>51163</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a:off x="6972300" y="13213288"/>
          <a:ext cx="889000" cy="21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135306</xdr:rowOff>
    </xdr:from>
    <xdr:to>
      <xdr:col>41</xdr:col>
      <xdr:colOff>101600</xdr:colOff>
      <xdr:row>77</xdr:row>
      <xdr:rowOff>65456</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7810500" y="13165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81983</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594111" y="1294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19200</xdr:rowOff>
    </xdr:from>
    <xdr:to>
      <xdr:col>36</xdr:col>
      <xdr:colOff>165100</xdr:colOff>
      <xdr:row>76</xdr:row>
      <xdr:rowOff>120800</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6921500" y="130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137327</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05111" y="12824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132448</xdr:rowOff>
    </xdr:from>
    <xdr:to>
      <xdr:col>55</xdr:col>
      <xdr:colOff>50800</xdr:colOff>
      <xdr:row>78</xdr:row>
      <xdr:rowOff>62598</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10426700" y="13334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110875</xdr:rowOff>
    </xdr:from>
    <xdr:ext cx="469744" cy="259045"/>
    <xdr:sp macro="" textlink="">
      <xdr:nvSpPr>
        <xdr:cNvPr id="430" name="普通建設事業費 （ うち新規整備　）該当値テキスト">
          <a:extLst>
            <a:ext uri="{FF2B5EF4-FFF2-40B4-BE49-F238E27FC236}">
              <a16:creationId xmlns:a16="http://schemas.microsoft.com/office/drawing/2014/main" id="{00000000-0008-0000-0600-0000AE010000}"/>
            </a:ext>
          </a:extLst>
        </xdr:cNvPr>
        <xdr:cNvSpPr txBox="1"/>
      </xdr:nvSpPr>
      <xdr:spPr>
        <a:xfrm>
          <a:off x="10528300" y="13312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141112</xdr:rowOff>
    </xdr:from>
    <xdr:to>
      <xdr:col>50</xdr:col>
      <xdr:colOff>165100</xdr:colOff>
      <xdr:row>77</xdr:row>
      <xdr:rowOff>71262</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9588500" y="1317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87789</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9372111" y="12946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100673</xdr:rowOff>
    </xdr:from>
    <xdr:to>
      <xdr:col>46</xdr:col>
      <xdr:colOff>38100</xdr:colOff>
      <xdr:row>78</xdr:row>
      <xdr:rowOff>30823</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8699500" y="13302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21950</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8515428" y="13395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363</xdr:rowOff>
    </xdr:from>
    <xdr:to>
      <xdr:col>41</xdr:col>
      <xdr:colOff>101600</xdr:colOff>
      <xdr:row>78</xdr:row>
      <xdr:rowOff>101963</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7810500" y="13373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93090</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7626428" y="13466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132288</xdr:rowOff>
    </xdr:from>
    <xdr:to>
      <xdr:col>36</xdr:col>
      <xdr:colOff>165100</xdr:colOff>
      <xdr:row>77</xdr:row>
      <xdr:rowOff>62438</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6921500" y="13162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53565</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705111" y="13255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152045</xdr:rowOff>
    </xdr:from>
    <xdr:to>
      <xdr:col>54</xdr:col>
      <xdr:colOff>189865</xdr:colOff>
      <xdr:row>98</xdr:row>
      <xdr:rowOff>112660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582545"/>
          <a:ext cx="1270" cy="1332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116487</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91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112660</xdr:rowOff>
    </xdr:from>
    <xdr:to>
      <xdr:col>55</xdr:col>
      <xdr:colOff>88900</xdr:colOff>
      <xdr:row>98</xdr:row>
      <xdr:rowOff>112660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914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98722</xdr:rowOff>
    </xdr:from>
    <xdr:ext cx="534377"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357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152045</xdr:rowOff>
    </xdr:from>
    <xdr:to>
      <xdr:col>55</xdr:col>
      <xdr:colOff>88900</xdr:colOff>
      <xdr:row>90</xdr:row>
      <xdr:rowOff>152045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582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94028</xdr:rowOff>
    </xdr:from>
    <xdr:to>
      <xdr:col>55</xdr:col>
      <xdr:colOff>0</xdr:colOff>
      <xdr:row>96</xdr:row>
      <xdr:rowOff>109378</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9639300" y="16381778"/>
          <a:ext cx="838200" cy="186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54101</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3418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75674</xdr:rowOff>
    </xdr:from>
    <xdr:to>
      <xdr:col>55</xdr:col>
      <xdr:colOff>50800</xdr:colOff>
      <xdr:row>96</xdr:row>
      <xdr:rowOff>5824</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363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8925</xdr:rowOff>
    </xdr:from>
    <xdr:to>
      <xdr:col>50</xdr:col>
      <xdr:colOff>114300</xdr:colOff>
      <xdr:row>96</xdr:row>
      <xdr:rowOff>109378</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8750300" y="16468125"/>
          <a:ext cx="889000" cy="100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5917</xdr:rowOff>
    </xdr:from>
    <xdr:to>
      <xdr:col>50</xdr:col>
      <xdr:colOff>165100</xdr:colOff>
      <xdr:row>96</xdr:row>
      <xdr:rowOff>107517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465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124044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24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8925</xdr:rowOff>
    </xdr:from>
    <xdr:to>
      <xdr:col>45</xdr:col>
      <xdr:colOff>177800</xdr:colOff>
      <xdr:row>96</xdr:row>
      <xdr:rowOff>167180</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7861300" y="16468125"/>
          <a:ext cx="889000" cy="15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13103</xdr:rowOff>
    </xdr:from>
    <xdr:to>
      <xdr:col>46</xdr:col>
      <xdr:colOff>38100</xdr:colOff>
      <xdr:row>96</xdr:row>
      <xdr:rowOff>114703</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105830</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56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136271</xdr:rowOff>
    </xdr:from>
    <xdr:to>
      <xdr:col>41</xdr:col>
      <xdr:colOff>50800</xdr:colOff>
      <xdr:row>96</xdr:row>
      <xdr:rowOff>167180</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a:off x="6972300" y="16595471"/>
          <a:ext cx="889000" cy="30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34837</xdr:rowOff>
    </xdr:from>
    <xdr:to>
      <xdr:col>41</xdr:col>
      <xdr:colOff>101600</xdr:colOff>
      <xdr:row>96</xdr:row>
      <xdr:rowOff>136437</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494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152964</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26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68441</xdr:rowOff>
    </xdr:from>
    <xdr:to>
      <xdr:col>36</xdr:col>
      <xdr:colOff>165100</xdr:colOff>
      <xdr:row>95</xdr:row>
      <xdr:rowOff>170041</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356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15118</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131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43228</xdr:rowOff>
    </xdr:from>
    <xdr:to>
      <xdr:col>55</xdr:col>
      <xdr:colOff>50800</xdr:colOff>
      <xdr:row>95</xdr:row>
      <xdr:rowOff>144828</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330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66105</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182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58578</xdr:rowOff>
    </xdr:from>
    <xdr:to>
      <xdr:col>50</xdr:col>
      <xdr:colOff>165100</xdr:colOff>
      <xdr:row>96</xdr:row>
      <xdr:rowOff>160178</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51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151305</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610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129575</xdr:rowOff>
    </xdr:from>
    <xdr:to>
      <xdr:col>46</xdr:col>
      <xdr:colOff>38100</xdr:colOff>
      <xdr:row>96</xdr:row>
      <xdr:rowOff>59725</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417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76252</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483111" y="16192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116380</xdr:rowOff>
    </xdr:from>
    <xdr:to>
      <xdr:col>41</xdr:col>
      <xdr:colOff>101600</xdr:colOff>
      <xdr:row>97</xdr:row>
      <xdr:rowOff>46530</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57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37657</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594111" y="1666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85471</xdr:rowOff>
    </xdr:from>
    <xdr:to>
      <xdr:col>36</xdr:col>
      <xdr:colOff>165100</xdr:colOff>
      <xdr:row>97</xdr:row>
      <xdr:rowOff>15621</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544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6748</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6637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30886</xdr:rowOff>
    </xdr:from>
    <xdr:to>
      <xdr:col>85</xdr:col>
      <xdr:colOff>126364</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6317595" y="5517286"/>
          <a:ext cx="1269" cy="1137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149013</xdr:rowOff>
    </xdr:from>
    <xdr:ext cx="534377" cy="259045"/>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6370300" y="529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30886</xdr:rowOff>
    </xdr:from>
    <xdr:to>
      <xdr:col>86</xdr:col>
      <xdr:colOff>25400</xdr:colOff>
      <xdr:row>32</xdr:row>
      <xdr:rowOff>30886</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5517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21800</xdr:rowOff>
    </xdr:from>
    <xdr:ext cx="469744" cy="259045"/>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6370300" y="6365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170373</xdr:rowOff>
    </xdr:from>
    <xdr:to>
      <xdr:col>85</xdr:col>
      <xdr:colOff>177800</xdr:colOff>
      <xdr:row>38</xdr:row>
      <xdr:rowOff>100523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6268700" y="651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144450</xdr:rowOff>
    </xdr:from>
    <xdr:to>
      <xdr:col>81</xdr:col>
      <xdr:colOff>101600</xdr:colOff>
      <xdr:row>38</xdr:row>
      <xdr:rowOff>74600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5430500" y="64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91127</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46428" y="626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146324</xdr:rowOff>
    </xdr:from>
    <xdr:to>
      <xdr:col>76</xdr:col>
      <xdr:colOff>165100</xdr:colOff>
      <xdr:row>38</xdr:row>
      <xdr:rowOff>76474</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4541500" y="648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93001</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357428" y="6265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135357</xdr:rowOff>
    </xdr:from>
    <xdr:to>
      <xdr:col>71</xdr:col>
      <xdr:colOff>177800</xdr:colOff>
      <xdr:row>38</xdr:row>
      <xdr:rowOff>139700</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2814300" y="6650457"/>
          <a:ext cx="889000" cy="4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150805</xdr:rowOff>
    </xdr:from>
    <xdr:to>
      <xdr:col>72</xdr:col>
      <xdr:colOff>38100</xdr:colOff>
      <xdr:row>38</xdr:row>
      <xdr:rowOff>80955</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3652500" y="6494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97482</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68428" y="626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75595</xdr:rowOff>
    </xdr:from>
    <xdr:to>
      <xdr:col>67</xdr:col>
      <xdr:colOff>101600</xdr:colOff>
      <xdr:row>37</xdr:row>
      <xdr:rowOff>5745</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2763500" y="6247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22272</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79428" y="6023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84557</xdr:rowOff>
    </xdr:from>
    <xdr:to>
      <xdr:col>67</xdr:col>
      <xdr:colOff>101600</xdr:colOff>
      <xdr:row>39</xdr:row>
      <xdr:rowOff>14707</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2763500" y="6599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5834</xdr:rowOff>
    </xdr:from>
    <xdr:ext cx="313932"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657333" y="66923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a:extLst>
            <a:ext uri="{FF2B5EF4-FFF2-40B4-BE49-F238E27FC236}">
              <a16:creationId xmlns:a16="http://schemas.microsoft.com/office/drawing/2014/main" id="{00000000-0008-0000-06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31589</xdr:rowOff>
    </xdr:from>
    <xdr:to>
      <xdr:col>85</xdr:col>
      <xdr:colOff>126364</xdr:colOff>
      <xdr:row>78</xdr:row>
      <xdr:rowOff>79153</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6317595" y="12033089"/>
          <a:ext cx="1269" cy="1419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82980</xdr:rowOff>
    </xdr:from>
    <xdr:ext cx="534377" cy="259045"/>
    <xdr:sp macro="" textlink="">
      <xdr:nvSpPr>
        <xdr:cNvPr id="628" name="公債費最小値テキスト">
          <a:extLst>
            <a:ext uri="{FF2B5EF4-FFF2-40B4-BE49-F238E27FC236}">
              <a16:creationId xmlns:a16="http://schemas.microsoft.com/office/drawing/2014/main" id="{00000000-0008-0000-0600-000074020000}"/>
            </a:ext>
          </a:extLst>
        </xdr:cNvPr>
        <xdr:cNvSpPr txBox="1"/>
      </xdr:nvSpPr>
      <xdr:spPr>
        <a:xfrm>
          <a:off x="16370300" y="1345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79153</xdr:rowOff>
    </xdr:from>
    <xdr:to>
      <xdr:col>86</xdr:col>
      <xdr:colOff>25400</xdr:colOff>
      <xdr:row>78</xdr:row>
      <xdr:rowOff>79153</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3452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149716</xdr:rowOff>
    </xdr:from>
    <xdr:ext cx="534377" cy="259045"/>
    <xdr:sp macro="" textlink="">
      <xdr:nvSpPr>
        <xdr:cNvPr id="630" name="公債費最大値テキスト">
          <a:extLst>
            <a:ext uri="{FF2B5EF4-FFF2-40B4-BE49-F238E27FC236}">
              <a16:creationId xmlns:a16="http://schemas.microsoft.com/office/drawing/2014/main" id="{00000000-0008-0000-0600-000076020000}"/>
            </a:ext>
          </a:extLst>
        </xdr:cNvPr>
        <xdr:cNvSpPr txBox="1"/>
      </xdr:nvSpPr>
      <xdr:spPr>
        <a:xfrm>
          <a:off x="16370300" y="11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31589</xdr:rowOff>
    </xdr:from>
    <xdr:to>
      <xdr:col>86</xdr:col>
      <xdr:colOff>25400</xdr:colOff>
      <xdr:row>70</xdr:row>
      <xdr:rowOff>31589</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2033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36373</xdr:rowOff>
    </xdr:from>
    <xdr:to>
      <xdr:col>85</xdr:col>
      <xdr:colOff>127000</xdr:colOff>
      <xdr:row>76</xdr:row>
      <xdr:rowOff>58089</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5481300" y="13066573"/>
          <a:ext cx="838200" cy="21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70303</xdr:rowOff>
    </xdr:from>
    <xdr:ext cx="534377" cy="259045"/>
    <xdr:sp macro="" textlink="">
      <xdr:nvSpPr>
        <xdr:cNvPr id="633" name="公債費平均値テキスト">
          <a:extLst>
            <a:ext uri="{FF2B5EF4-FFF2-40B4-BE49-F238E27FC236}">
              <a16:creationId xmlns:a16="http://schemas.microsoft.com/office/drawing/2014/main" id="{00000000-0008-0000-0600-000079020000}"/>
            </a:ext>
          </a:extLst>
        </xdr:cNvPr>
        <xdr:cNvSpPr txBox="1"/>
      </xdr:nvSpPr>
      <xdr:spPr>
        <a:xfrm>
          <a:off x="16370300" y="127576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47426</xdr:rowOff>
    </xdr:from>
    <xdr:to>
      <xdr:col>85</xdr:col>
      <xdr:colOff>177800</xdr:colOff>
      <xdr:row>75</xdr:row>
      <xdr:rowOff>149027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6268700" y="1290617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164405</xdr:rowOff>
    </xdr:from>
    <xdr:to>
      <xdr:col>81</xdr:col>
      <xdr:colOff>50800</xdr:colOff>
      <xdr:row>76</xdr:row>
      <xdr:rowOff>36373</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4592300" y="13023155"/>
          <a:ext cx="889000" cy="43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5493</xdr:rowOff>
    </xdr:from>
    <xdr:to>
      <xdr:col>81</xdr:col>
      <xdr:colOff>101600</xdr:colOff>
      <xdr:row>75</xdr:row>
      <xdr:rowOff>107093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5430500" y="128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123620</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2639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96724</xdr:rowOff>
    </xdr:from>
    <xdr:to>
      <xdr:col>76</xdr:col>
      <xdr:colOff>114300</xdr:colOff>
      <xdr:row>75</xdr:row>
      <xdr:rowOff>164405</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3703300" y="12955474"/>
          <a:ext cx="889000" cy="67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28403</xdr:rowOff>
    </xdr:from>
    <xdr:to>
      <xdr:col>76</xdr:col>
      <xdr:colOff>165100</xdr:colOff>
      <xdr:row>75</xdr:row>
      <xdr:rowOff>130003</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4541500" y="1288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146530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2662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96724</xdr:rowOff>
    </xdr:from>
    <xdr:to>
      <xdr:col>71</xdr:col>
      <xdr:colOff>177800</xdr:colOff>
      <xdr:row>76</xdr:row>
      <xdr:rowOff>24616</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2814300" y="12955474"/>
          <a:ext cx="889000" cy="99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23880</xdr:rowOff>
    </xdr:from>
    <xdr:to>
      <xdr:col>72</xdr:col>
      <xdr:colOff>38100</xdr:colOff>
      <xdr:row>75</xdr:row>
      <xdr:rowOff>125480</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36525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142007</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2657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9674</xdr:rowOff>
    </xdr:from>
    <xdr:to>
      <xdr:col>67</xdr:col>
      <xdr:colOff>101600</xdr:colOff>
      <xdr:row>74</xdr:row>
      <xdr:rowOff>111274</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763500" y="12696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127801</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247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7289</xdr:rowOff>
    </xdr:from>
    <xdr:to>
      <xdr:col>85</xdr:col>
      <xdr:colOff>177800</xdr:colOff>
      <xdr:row>76</xdr:row>
      <xdr:rowOff>108889</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6268700" y="13037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157166</xdr:rowOff>
    </xdr:from>
    <xdr:ext cx="534377" cy="259045"/>
    <xdr:sp macro="" textlink="">
      <xdr:nvSpPr>
        <xdr:cNvPr id="652" name="公債費該当値テキスト">
          <a:extLst>
            <a:ext uri="{FF2B5EF4-FFF2-40B4-BE49-F238E27FC236}">
              <a16:creationId xmlns:a16="http://schemas.microsoft.com/office/drawing/2014/main" id="{00000000-0008-0000-0600-00008C020000}"/>
            </a:ext>
          </a:extLst>
        </xdr:cNvPr>
        <xdr:cNvSpPr txBox="1"/>
      </xdr:nvSpPr>
      <xdr:spPr>
        <a:xfrm>
          <a:off x="16370300" y="13015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157023</xdr:rowOff>
    </xdr:from>
    <xdr:to>
      <xdr:col>81</xdr:col>
      <xdr:colOff>101600</xdr:colOff>
      <xdr:row>76</xdr:row>
      <xdr:rowOff>87173</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5430500" y="13015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78300</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5214111" y="13108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113605</xdr:rowOff>
    </xdr:from>
    <xdr:to>
      <xdr:col>76</xdr:col>
      <xdr:colOff>165100</xdr:colOff>
      <xdr:row>76</xdr:row>
      <xdr:rowOff>43755</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4541500" y="1297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34882</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325111" y="13065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45924</xdr:rowOff>
    </xdr:from>
    <xdr:to>
      <xdr:col>72</xdr:col>
      <xdr:colOff>38100</xdr:colOff>
      <xdr:row>75</xdr:row>
      <xdr:rowOff>147523</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652500" y="1290467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138650</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3436111" y="12997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145266</xdr:rowOff>
    </xdr:from>
    <xdr:to>
      <xdr:col>67</xdr:col>
      <xdr:colOff>101600</xdr:colOff>
      <xdr:row>76</xdr:row>
      <xdr:rowOff>75416</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763500" y="1300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66543</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547111" y="13096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78612</xdr:rowOff>
    </xdr:from>
    <xdr:to>
      <xdr:col>85</xdr:col>
      <xdr:colOff>126364</xdr:colOff>
      <xdr:row>99</xdr:row>
      <xdr:rowOff>38139</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680562"/>
          <a:ext cx="1269" cy="1331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41966</xdr:rowOff>
    </xdr:from>
    <xdr:ext cx="378565"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70155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38139</xdr:rowOff>
    </xdr:from>
    <xdr:to>
      <xdr:col>86</xdr:col>
      <xdr:colOff>25400</xdr:colOff>
      <xdr:row>99</xdr:row>
      <xdr:rowOff>38139</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7011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25289</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455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78612</xdr:rowOff>
    </xdr:from>
    <xdr:to>
      <xdr:col>86</xdr:col>
      <xdr:colOff>25400</xdr:colOff>
      <xdr:row>91</xdr:row>
      <xdr:rowOff>78612</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680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113182</xdr:rowOff>
    </xdr:from>
    <xdr:to>
      <xdr:col>85</xdr:col>
      <xdr:colOff>127000</xdr:colOff>
      <xdr:row>97</xdr:row>
      <xdr:rowOff>114782</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5481300" y="16743832"/>
          <a:ext cx="8382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54982</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5141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32105</xdr:rowOff>
    </xdr:from>
    <xdr:to>
      <xdr:col>85</xdr:col>
      <xdr:colOff>177800</xdr:colOff>
      <xdr:row>97</xdr:row>
      <xdr:rowOff>133705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662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113182</xdr:rowOff>
    </xdr:from>
    <xdr:to>
      <xdr:col>81</xdr:col>
      <xdr:colOff>50800</xdr:colOff>
      <xdr:row>98</xdr:row>
      <xdr:rowOff>4471</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4592300" y="16743832"/>
          <a:ext cx="889000" cy="62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29820</xdr:rowOff>
    </xdr:from>
    <xdr:to>
      <xdr:col>81</xdr:col>
      <xdr:colOff>101600</xdr:colOff>
      <xdr:row>97</xdr:row>
      <xdr:rowOff>131420</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66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147947</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435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123889</xdr:rowOff>
    </xdr:from>
    <xdr:to>
      <xdr:col>76</xdr:col>
      <xdr:colOff>114300</xdr:colOff>
      <xdr:row>98</xdr:row>
      <xdr:rowOff>4471</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3703300" y="16411639"/>
          <a:ext cx="889000" cy="394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12802</xdr:rowOff>
    </xdr:from>
    <xdr:to>
      <xdr:col>76</xdr:col>
      <xdr:colOff>165100</xdr:colOff>
      <xdr:row>97</xdr:row>
      <xdr:rowOff>114402</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643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130929</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418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123889</xdr:rowOff>
    </xdr:from>
    <xdr:to>
      <xdr:col>71</xdr:col>
      <xdr:colOff>177800</xdr:colOff>
      <xdr:row>97</xdr:row>
      <xdr:rowOff>98958</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411639"/>
          <a:ext cx="889000" cy="317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1206</xdr:rowOff>
    </xdr:from>
    <xdr:to>
      <xdr:col>72</xdr:col>
      <xdr:colOff>38100</xdr:colOff>
      <xdr:row>97</xdr:row>
      <xdr:rowOff>102806</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631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93933</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724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135573</xdr:rowOff>
    </xdr:from>
    <xdr:to>
      <xdr:col>67</xdr:col>
      <xdr:colOff>101600</xdr:colOff>
      <xdr:row>98</xdr:row>
      <xdr:rowOff>65723</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66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56850</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858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63982</xdr:rowOff>
    </xdr:from>
    <xdr:to>
      <xdr:col>85</xdr:col>
      <xdr:colOff>177800</xdr:colOff>
      <xdr:row>97</xdr:row>
      <xdr:rowOff>165582</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694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42409</xdr:rowOff>
    </xdr:from>
    <xdr:ext cx="534377"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673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62382</xdr:rowOff>
    </xdr:from>
    <xdr:to>
      <xdr:col>81</xdr:col>
      <xdr:colOff>101600</xdr:colOff>
      <xdr:row>97</xdr:row>
      <xdr:rowOff>163982</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693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155109</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6785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125121</xdr:rowOff>
    </xdr:from>
    <xdr:to>
      <xdr:col>76</xdr:col>
      <xdr:colOff>165100</xdr:colOff>
      <xdr:row>98</xdr:row>
      <xdr:rowOff>55271</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755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46398</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5111" y="16848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73089</xdr:rowOff>
    </xdr:from>
    <xdr:to>
      <xdr:col>72</xdr:col>
      <xdr:colOff>38100</xdr:colOff>
      <xdr:row>96</xdr:row>
      <xdr:rowOff>3239</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360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19766</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6136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48158</xdr:rowOff>
    </xdr:from>
    <xdr:to>
      <xdr:col>67</xdr:col>
      <xdr:colOff>101600</xdr:colOff>
      <xdr:row>97</xdr:row>
      <xdr:rowOff>149758</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678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166285</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47111" y="16454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a:extLst>
            <a:ext uri="{FF2B5EF4-FFF2-40B4-BE49-F238E27FC236}">
              <a16:creationId xmlns:a16="http://schemas.microsoft.com/office/drawing/2014/main" id="{00000000-0008-0000-06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99146</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2159595" y="5585546"/>
          <a:ext cx="1269" cy="1069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0" name="投資及び出資金最小値テキスト">
          <a:extLst>
            <a:ext uri="{FF2B5EF4-FFF2-40B4-BE49-F238E27FC236}">
              <a16:creationId xmlns:a16="http://schemas.microsoft.com/office/drawing/2014/main" id="{00000000-0008-0000-0600-0000E4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45823</xdr:rowOff>
    </xdr:from>
    <xdr:ext cx="534377" cy="259045"/>
    <xdr:sp macro="" textlink="">
      <xdr:nvSpPr>
        <xdr:cNvPr id="742" name="投資及び出資金最大値テキスト">
          <a:extLst>
            <a:ext uri="{FF2B5EF4-FFF2-40B4-BE49-F238E27FC236}">
              <a16:creationId xmlns:a16="http://schemas.microsoft.com/office/drawing/2014/main" id="{00000000-0008-0000-0600-0000E6020000}"/>
            </a:ext>
          </a:extLst>
        </xdr:cNvPr>
        <xdr:cNvSpPr txBox="1"/>
      </xdr:nvSpPr>
      <xdr:spPr>
        <a:xfrm>
          <a:off x="22212300" y="5360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99146</xdr:rowOff>
    </xdr:from>
    <xdr:to>
      <xdr:col>116</xdr:col>
      <xdr:colOff>152400</xdr:colOff>
      <xdr:row>32</xdr:row>
      <xdr:rowOff>99146</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5585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150261</xdr:rowOff>
    </xdr:from>
    <xdr:to>
      <xdr:col>116</xdr:col>
      <xdr:colOff>63500</xdr:colOff>
      <xdr:row>37</xdr:row>
      <xdr:rowOff>152730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1323300" y="6493911"/>
          <a:ext cx="838200" cy="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84883</xdr:rowOff>
    </xdr:from>
    <xdr:ext cx="469744" cy="259045"/>
    <xdr:sp macro="" textlink="">
      <xdr:nvSpPr>
        <xdr:cNvPr id="745" name="投資及び出資金平均値テキスト">
          <a:extLst>
            <a:ext uri="{FF2B5EF4-FFF2-40B4-BE49-F238E27FC236}">
              <a16:creationId xmlns:a16="http://schemas.microsoft.com/office/drawing/2014/main" id="{00000000-0008-0000-0600-0000E9020000}"/>
            </a:ext>
          </a:extLst>
        </xdr:cNvPr>
        <xdr:cNvSpPr txBox="1"/>
      </xdr:nvSpPr>
      <xdr:spPr>
        <a:xfrm>
          <a:off x="22212300" y="64285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106456</xdr:rowOff>
    </xdr:from>
    <xdr:to>
      <xdr:col>116</xdr:col>
      <xdr:colOff>114300</xdr:colOff>
      <xdr:row>38</xdr:row>
      <xdr:rowOff>36606</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2110700" y="6450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139517</xdr:rowOff>
    </xdr:from>
    <xdr:to>
      <xdr:col>111</xdr:col>
      <xdr:colOff>177800</xdr:colOff>
      <xdr:row>37</xdr:row>
      <xdr:rowOff>150261</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0434300" y="6483167"/>
          <a:ext cx="889000" cy="10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98867</xdr:rowOff>
    </xdr:from>
    <xdr:to>
      <xdr:col>112</xdr:col>
      <xdr:colOff>38100</xdr:colOff>
      <xdr:row>38</xdr:row>
      <xdr:rowOff>29017</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1272500" y="6442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45544</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088428" y="6217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139517</xdr:rowOff>
    </xdr:from>
    <xdr:to>
      <xdr:col>107</xdr:col>
      <xdr:colOff>50800</xdr:colOff>
      <xdr:row>37</xdr:row>
      <xdr:rowOff>147152</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19545300" y="6483167"/>
          <a:ext cx="889000" cy="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100879</xdr:rowOff>
    </xdr:from>
    <xdr:to>
      <xdr:col>107</xdr:col>
      <xdr:colOff>101600</xdr:colOff>
      <xdr:row>38</xdr:row>
      <xdr:rowOff>31029</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0383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22155</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199428" y="653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147152</xdr:rowOff>
    </xdr:from>
    <xdr:to>
      <xdr:col>102</xdr:col>
      <xdr:colOff>114300</xdr:colOff>
      <xdr:row>37</xdr:row>
      <xdr:rowOff>148570</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flipV="1">
          <a:off x="18656300" y="6490802"/>
          <a:ext cx="889000" cy="1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97221</xdr:rowOff>
    </xdr:from>
    <xdr:to>
      <xdr:col>102</xdr:col>
      <xdr:colOff>165100</xdr:colOff>
      <xdr:row>38</xdr:row>
      <xdr:rowOff>27371</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9494500" y="644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18498</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10428" y="6533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76738</xdr:rowOff>
    </xdr:from>
    <xdr:to>
      <xdr:col>98</xdr:col>
      <xdr:colOff>38100</xdr:colOff>
      <xdr:row>38</xdr:row>
      <xdr:rowOff>6888</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8605500" y="642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23415</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21428" y="6195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101930</xdr:rowOff>
    </xdr:from>
    <xdr:to>
      <xdr:col>116</xdr:col>
      <xdr:colOff>114300</xdr:colOff>
      <xdr:row>38</xdr:row>
      <xdr:rowOff>32080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2110700" y="64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124807</xdr:rowOff>
    </xdr:from>
    <xdr:ext cx="469744" cy="259045"/>
    <xdr:sp macro="" textlink="">
      <xdr:nvSpPr>
        <xdr:cNvPr id="764" name="投資及び出資金該当値テキスト">
          <a:extLst>
            <a:ext uri="{FF2B5EF4-FFF2-40B4-BE49-F238E27FC236}">
              <a16:creationId xmlns:a16="http://schemas.microsoft.com/office/drawing/2014/main" id="{00000000-0008-0000-0600-0000FC020000}"/>
            </a:ext>
          </a:extLst>
        </xdr:cNvPr>
        <xdr:cNvSpPr txBox="1"/>
      </xdr:nvSpPr>
      <xdr:spPr>
        <a:xfrm>
          <a:off x="22212300" y="6297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99461</xdr:rowOff>
    </xdr:from>
    <xdr:to>
      <xdr:col>112</xdr:col>
      <xdr:colOff>38100</xdr:colOff>
      <xdr:row>38</xdr:row>
      <xdr:rowOff>29611</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1272500" y="644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20738</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088428" y="6535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88717</xdr:rowOff>
    </xdr:from>
    <xdr:to>
      <xdr:col>107</xdr:col>
      <xdr:colOff>101600</xdr:colOff>
      <xdr:row>38</xdr:row>
      <xdr:rowOff>18867</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0383500" y="6432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35394</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0199428" y="6207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96352</xdr:rowOff>
    </xdr:from>
    <xdr:to>
      <xdr:col>102</xdr:col>
      <xdr:colOff>165100</xdr:colOff>
      <xdr:row>38</xdr:row>
      <xdr:rowOff>26502</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9494500" y="6440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43029</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9310428" y="6215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97770</xdr:rowOff>
    </xdr:from>
    <xdr:to>
      <xdr:col>98</xdr:col>
      <xdr:colOff>38100</xdr:colOff>
      <xdr:row>38</xdr:row>
      <xdr:rowOff>27919</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8605500" y="644142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19047</xdr:rowOff>
    </xdr:from>
    <xdr:ext cx="469744"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421428" y="6534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114920</xdr:rowOff>
    </xdr:from>
    <xdr:to>
      <xdr:col>116</xdr:col>
      <xdr:colOff>62864</xdr:colOff>
      <xdr:row>58</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858870"/>
          <a:ext cx="1269" cy="1224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61597</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634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114920</xdr:rowOff>
    </xdr:from>
    <xdr:to>
      <xdr:col>116</xdr:col>
      <xdr:colOff>152400</xdr:colOff>
      <xdr:row>51</xdr:row>
      <xdr:rowOff>114920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858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55</xdr:row>
      <xdr:rowOff>19822</xdr:rowOff>
    </xdr:from>
    <xdr:to>
      <xdr:col>116</xdr:col>
      <xdr:colOff>63500</xdr:colOff>
      <xdr:row>55</xdr:row>
      <xdr:rowOff>98598</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1323300" y="9449572"/>
          <a:ext cx="838200" cy="78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55486</xdr:rowOff>
    </xdr:from>
    <xdr:ext cx="469744"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8281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77059</xdr:rowOff>
    </xdr:from>
    <xdr:to>
      <xdr:col>116</xdr:col>
      <xdr:colOff>114300</xdr:colOff>
      <xdr:row>58</xdr:row>
      <xdr:rowOff>7209</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849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119400</xdr:rowOff>
    </xdr:from>
    <xdr:to>
      <xdr:col>111</xdr:col>
      <xdr:colOff>177800</xdr:colOff>
      <xdr:row>55</xdr:row>
      <xdr:rowOff>19822</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0434300" y="9377700"/>
          <a:ext cx="889000" cy="71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54976</xdr:rowOff>
    </xdr:from>
    <xdr:to>
      <xdr:col>112</xdr:col>
      <xdr:colOff>38100</xdr:colOff>
      <xdr:row>57</xdr:row>
      <xdr:rowOff>156576</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9827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147703</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9920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1214</xdr:rowOff>
    </xdr:from>
    <xdr:to>
      <xdr:col>107</xdr:col>
      <xdr:colOff>50800</xdr:colOff>
      <xdr:row>54</xdr:row>
      <xdr:rowOff>119400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9545300" y="9259514"/>
          <a:ext cx="889000" cy="118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57627</xdr:rowOff>
    </xdr:from>
    <xdr:to>
      <xdr:col>107</xdr:col>
      <xdr:colOff>101600</xdr:colOff>
      <xdr:row>57</xdr:row>
      <xdr:rowOff>159227</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983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150354</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9923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53</xdr:row>
      <xdr:rowOff>54752</xdr:rowOff>
    </xdr:from>
    <xdr:to>
      <xdr:col>102</xdr:col>
      <xdr:colOff>114300</xdr:colOff>
      <xdr:row>54</xdr:row>
      <xdr:rowOff>1214</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8656300" y="9141602"/>
          <a:ext cx="889000" cy="11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54244</xdr:rowOff>
    </xdr:from>
    <xdr:to>
      <xdr:col>102</xdr:col>
      <xdr:colOff>165100</xdr:colOff>
      <xdr:row>57</xdr:row>
      <xdr:rowOff>155844</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982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146971</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919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6696</xdr:rowOff>
    </xdr:from>
    <xdr:to>
      <xdr:col>98</xdr:col>
      <xdr:colOff>38100</xdr:colOff>
      <xdr:row>57</xdr:row>
      <xdr:rowOff>108296</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9779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99423</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872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47798</xdr:rowOff>
    </xdr:from>
    <xdr:to>
      <xdr:col>116</xdr:col>
      <xdr:colOff>114300</xdr:colOff>
      <xdr:row>55</xdr:row>
      <xdr:rowOff>149398</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947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54</xdr:row>
      <xdr:rowOff>70675</xdr:rowOff>
    </xdr:from>
    <xdr:ext cx="534377"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9328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140472</xdr:rowOff>
    </xdr:from>
    <xdr:to>
      <xdr:col>112</xdr:col>
      <xdr:colOff>38100</xdr:colOff>
      <xdr:row>55</xdr:row>
      <xdr:rowOff>70622</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9398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53</xdr:row>
      <xdr:rowOff>87149</xdr:rowOff>
    </xdr:from>
    <xdr:ext cx="534377"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056111" y="9173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68600</xdr:rowOff>
    </xdr:from>
    <xdr:to>
      <xdr:col>107</xdr:col>
      <xdr:colOff>101600</xdr:colOff>
      <xdr:row>54</xdr:row>
      <xdr:rowOff>170200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932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53</xdr:row>
      <xdr:rowOff>15277</xdr:rowOff>
    </xdr:from>
    <xdr:ext cx="534377"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167111" y="9102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53</xdr:row>
      <xdr:rowOff>121864</xdr:rowOff>
    </xdr:from>
    <xdr:to>
      <xdr:col>102</xdr:col>
      <xdr:colOff>165100</xdr:colOff>
      <xdr:row>54</xdr:row>
      <xdr:rowOff>52014</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920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52</xdr:row>
      <xdr:rowOff>68541</xdr:rowOff>
    </xdr:from>
    <xdr:ext cx="534377"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278111" y="8983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53</xdr:row>
      <xdr:rowOff>3952</xdr:rowOff>
    </xdr:from>
    <xdr:to>
      <xdr:col>98</xdr:col>
      <xdr:colOff>38100</xdr:colOff>
      <xdr:row>53</xdr:row>
      <xdr:rowOff>105552</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9090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51</xdr:row>
      <xdr:rowOff>122079</xdr:rowOff>
    </xdr:from>
    <xdr:ext cx="534377"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389111" y="886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4255</xdr:rowOff>
    </xdr:from>
    <xdr:to>
      <xdr:col>116</xdr:col>
      <xdr:colOff>62864</xdr:colOff>
      <xdr:row>79</xdr:row>
      <xdr:rowOff>16050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177205"/>
          <a:ext cx="1269" cy="1383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19877</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56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16050</xdr:rowOff>
    </xdr:from>
    <xdr:to>
      <xdr:col>116</xdr:col>
      <xdr:colOff>152400</xdr:colOff>
      <xdr:row>79</xdr:row>
      <xdr:rowOff>16050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560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122382</xdr:rowOff>
    </xdr:from>
    <xdr:ext cx="534377"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952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4255</xdr:rowOff>
    </xdr:from>
    <xdr:to>
      <xdr:col>116</xdr:col>
      <xdr:colOff>152400</xdr:colOff>
      <xdr:row>71</xdr:row>
      <xdr:rowOff>4255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177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51050</xdr:rowOff>
    </xdr:from>
    <xdr:to>
      <xdr:col>116</xdr:col>
      <xdr:colOff>63500</xdr:colOff>
      <xdr:row>76</xdr:row>
      <xdr:rowOff>91100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1323300" y="13081250"/>
          <a:ext cx="838200" cy="40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17868</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8766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166441</xdr:rowOff>
    </xdr:from>
    <xdr:to>
      <xdr:col>116</xdr:col>
      <xdr:colOff>114300</xdr:colOff>
      <xdr:row>76</xdr:row>
      <xdr:rowOff>96591</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302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51050</xdr:rowOff>
    </xdr:from>
    <xdr:to>
      <xdr:col>111</xdr:col>
      <xdr:colOff>177800</xdr:colOff>
      <xdr:row>76</xdr:row>
      <xdr:rowOff>76036</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3081250"/>
          <a:ext cx="889000" cy="24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19405</xdr:rowOff>
    </xdr:from>
    <xdr:to>
      <xdr:col>112</xdr:col>
      <xdr:colOff>38100</xdr:colOff>
      <xdr:row>76</xdr:row>
      <xdr:rowOff>121005</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3049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112132</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3142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76036</xdr:rowOff>
    </xdr:from>
    <xdr:to>
      <xdr:col>107</xdr:col>
      <xdr:colOff>50800</xdr:colOff>
      <xdr:row>76</xdr:row>
      <xdr:rowOff>137392</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9545300" y="13106236"/>
          <a:ext cx="889000" cy="61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51090</xdr:rowOff>
    </xdr:from>
    <xdr:to>
      <xdr:col>107</xdr:col>
      <xdr:colOff>101600</xdr:colOff>
      <xdr:row>76</xdr:row>
      <xdr:rowOff>152690</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143817</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3174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118920</xdr:rowOff>
    </xdr:from>
    <xdr:to>
      <xdr:col>102</xdr:col>
      <xdr:colOff>114300</xdr:colOff>
      <xdr:row>76</xdr:row>
      <xdr:rowOff>137392</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a:off x="18656300" y="13149120"/>
          <a:ext cx="889000" cy="18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62497</xdr:rowOff>
    </xdr:from>
    <xdr:to>
      <xdr:col>102</xdr:col>
      <xdr:colOff>165100</xdr:colOff>
      <xdr:row>76</xdr:row>
      <xdr:rowOff>164097</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3092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9174</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86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84968</xdr:rowOff>
    </xdr:from>
    <xdr:to>
      <xdr:col>98</xdr:col>
      <xdr:colOff>38100</xdr:colOff>
      <xdr:row>76</xdr:row>
      <xdr:rowOff>15118</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943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31645</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718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40300</xdr:rowOff>
    </xdr:from>
    <xdr:to>
      <xdr:col>116</xdr:col>
      <xdr:colOff>114300</xdr:colOff>
      <xdr:row>76</xdr:row>
      <xdr:rowOff>141900</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307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18727</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3048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250</xdr:rowOff>
    </xdr:from>
    <xdr:to>
      <xdr:col>112</xdr:col>
      <xdr:colOff>38100</xdr:colOff>
      <xdr:row>76</xdr:row>
      <xdr:rowOff>101850</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303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118376</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2805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25236</xdr:rowOff>
    </xdr:from>
    <xdr:to>
      <xdr:col>107</xdr:col>
      <xdr:colOff>101600</xdr:colOff>
      <xdr:row>76</xdr:row>
      <xdr:rowOff>126836</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305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143362</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2830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86592</xdr:rowOff>
    </xdr:from>
    <xdr:to>
      <xdr:col>102</xdr:col>
      <xdr:colOff>165100</xdr:colOff>
      <xdr:row>77</xdr:row>
      <xdr:rowOff>16742</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3116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7869</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3209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68120</xdr:rowOff>
    </xdr:from>
    <xdr:to>
      <xdr:col>98</xdr:col>
      <xdr:colOff>38100</xdr:colOff>
      <xdr:row>76</xdr:row>
      <xdr:rowOff>169720</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309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160847</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3191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人件費は、住民一人当たり</a:t>
          </a:r>
          <a:r>
            <a:rPr kumimoji="1" lang="en-US" altLang="ja-JP" sz="1300">
              <a:latin typeface="ＭＳ Ｐゴシック" panose="020B0600070205080204" pitchFamily="50" charset="-128"/>
              <a:ea typeface="ＭＳ Ｐゴシック" panose="020B0600070205080204" pitchFamily="50" charset="-128"/>
            </a:rPr>
            <a:t>68,594</a:t>
          </a:r>
          <a:r>
            <a:rPr kumimoji="1" lang="ja-JP" altLang="en-US" sz="1300">
              <a:latin typeface="ＭＳ Ｐゴシック" panose="020B0600070205080204" pitchFamily="50" charset="-128"/>
              <a:ea typeface="ＭＳ Ｐゴシック" panose="020B0600070205080204" pitchFamily="50" charset="-128"/>
            </a:rPr>
            <a:t>円で、継続して類似団体の平均値を下回っている。任期の定めのない常勤職員人件費の増等により令和５年度と比較</a:t>
          </a:r>
          <a:r>
            <a:rPr kumimoji="1" lang="en-US" altLang="ja-JP" sz="1300">
              <a:latin typeface="ＭＳ Ｐゴシック" panose="020B0600070205080204" pitchFamily="50" charset="-128"/>
              <a:ea typeface="ＭＳ Ｐゴシック" panose="020B0600070205080204" pitchFamily="50" charset="-128"/>
            </a:rPr>
            <a:t>6,205</a:t>
          </a:r>
          <a:r>
            <a:rPr kumimoji="1" lang="ja-JP" altLang="en-US" sz="1300">
              <a:latin typeface="ＭＳ Ｐゴシック" panose="020B0600070205080204" pitchFamily="50" charset="-128"/>
              <a:ea typeface="ＭＳ Ｐゴシック" panose="020B0600070205080204" pitchFamily="50" charset="-128"/>
            </a:rPr>
            <a:t>円増加している。</a:t>
          </a:r>
        </a:p>
        <a:p>
          <a:r>
            <a:rPr kumimoji="1" lang="ja-JP" altLang="en-US" sz="1300">
              <a:latin typeface="ＭＳ Ｐゴシック" panose="020B0600070205080204" pitchFamily="50" charset="-128"/>
              <a:ea typeface="ＭＳ Ｐゴシック" panose="020B0600070205080204" pitchFamily="50" charset="-128"/>
            </a:rPr>
            <a:t>　維持補修費は、住民一人当たり</a:t>
          </a:r>
          <a:r>
            <a:rPr kumimoji="1" lang="en-US" altLang="ja-JP" sz="1300">
              <a:latin typeface="ＭＳ Ｐゴシック" panose="020B0600070205080204" pitchFamily="50" charset="-128"/>
              <a:ea typeface="ＭＳ Ｐゴシック" panose="020B0600070205080204" pitchFamily="50" charset="-128"/>
            </a:rPr>
            <a:t>13,741</a:t>
          </a:r>
          <a:r>
            <a:rPr kumimoji="1" lang="ja-JP" altLang="en-US" sz="1300">
              <a:latin typeface="ＭＳ Ｐゴシック" panose="020B0600070205080204" pitchFamily="50" charset="-128"/>
              <a:ea typeface="ＭＳ Ｐゴシック" panose="020B0600070205080204" pitchFamily="50" charset="-128"/>
            </a:rPr>
            <a:t>円で、類似団体の平均値を上回っている。除雪経費の増等により令和５年度と比較して</a:t>
          </a:r>
          <a:r>
            <a:rPr kumimoji="1" lang="en-US" altLang="ja-JP" sz="1300">
              <a:latin typeface="ＭＳ Ｐゴシック" panose="020B0600070205080204" pitchFamily="50" charset="-128"/>
              <a:ea typeface="ＭＳ Ｐゴシック" panose="020B0600070205080204" pitchFamily="50" charset="-128"/>
            </a:rPr>
            <a:t>4,707</a:t>
          </a:r>
          <a:r>
            <a:rPr kumimoji="1" lang="ja-JP" altLang="en-US" sz="1300">
              <a:latin typeface="ＭＳ Ｐゴシック" panose="020B0600070205080204" pitchFamily="50" charset="-128"/>
              <a:ea typeface="ＭＳ Ｐゴシック" panose="020B0600070205080204" pitchFamily="50" charset="-128"/>
            </a:rPr>
            <a:t>円増加している。</a:t>
          </a:r>
        </a:p>
        <a:p>
          <a:r>
            <a:rPr kumimoji="1" lang="ja-JP" altLang="en-US" sz="1300">
              <a:latin typeface="ＭＳ Ｐゴシック" panose="020B0600070205080204" pitchFamily="50" charset="-128"/>
              <a:ea typeface="ＭＳ Ｐゴシック" panose="020B0600070205080204" pitchFamily="50" charset="-128"/>
            </a:rPr>
            <a:t>　扶助費は、住民一人当たり</a:t>
          </a:r>
          <a:r>
            <a:rPr kumimoji="1" lang="en-US" altLang="ja-JP" sz="1300">
              <a:latin typeface="ＭＳ Ｐゴシック" panose="020B0600070205080204" pitchFamily="50" charset="-128"/>
              <a:ea typeface="ＭＳ Ｐゴシック" panose="020B0600070205080204" pitchFamily="50" charset="-128"/>
            </a:rPr>
            <a:t>125,468</a:t>
          </a:r>
          <a:r>
            <a:rPr kumimoji="1" lang="ja-JP" altLang="en-US" sz="1300">
              <a:latin typeface="ＭＳ Ｐゴシック" panose="020B0600070205080204" pitchFamily="50" charset="-128"/>
              <a:ea typeface="ＭＳ Ｐゴシック" panose="020B0600070205080204" pitchFamily="50" charset="-128"/>
            </a:rPr>
            <a:t>円で、類似団体の平均値を上回っている。定額減税補足給付金の増により令和５年度と比較して</a:t>
          </a:r>
          <a:r>
            <a:rPr kumimoji="1" lang="en-US" altLang="ja-JP" sz="1300">
              <a:latin typeface="ＭＳ Ｐゴシック" panose="020B0600070205080204" pitchFamily="50" charset="-128"/>
              <a:ea typeface="ＭＳ Ｐゴシック" panose="020B0600070205080204" pitchFamily="50" charset="-128"/>
            </a:rPr>
            <a:t>11,134</a:t>
          </a:r>
          <a:r>
            <a:rPr kumimoji="1" lang="ja-JP" altLang="en-US" sz="1300">
              <a:latin typeface="ＭＳ Ｐゴシック" panose="020B0600070205080204" pitchFamily="50" charset="-128"/>
              <a:ea typeface="ＭＳ Ｐゴシック" panose="020B0600070205080204" pitchFamily="50" charset="-128"/>
            </a:rPr>
            <a:t>円増加している。</a:t>
          </a:r>
        </a:p>
        <a:p>
          <a:r>
            <a:rPr kumimoji="1" lang="ja-JP" altLang="en-US" sz="1300">
              <a:latin typeface="ＭＳ Ｐゴシック" panose="020B0600070205080204" pitchFamily="50" charset="-128"/>
              <a:ea typeface="ＭＳ Ｐゴシック" panose="020B0600070205080204" pitchFamily="50" charset="-128"/>
            </a:rPr>
            <a:t>　補助費等は、住民一人当たり</a:t>
          </a:r>
          <a:r>
            <a:rPr kumimoji="1" lang="en-US" altLang="ja-JP" sz="1300">
              <a:latin typeface="ＭＳ Ｐゴシック" panose="020B0600070205080204" pitchFamily="50" charset="-128"/>
              <a:ea typeface="ＭＳ Ｐゴシック" panose="020B0600070205080204" pitchFamily="50" charset="-128"/>
            </a:rPr>
            <a:t>70,443</a:t>
          </a:r>
          <a:r>
            <a:rPr kumimoji="1" lang="ja-JP" altLang="en-US" sz="1300">
              <a:latin typeface="ＭＳ Ｐゴシック" panose="020B0600070205080204" pitchFamily="50" charset="-128"/>
              <a:ea typeface="ＭＳ Ｐゴシック" panose="020B0600070205080204" pitchFamily="50" charset="-128"/>
            </a:rPr>
            <a:t>円で、類似団体の平均値を上回っている。プレミアム付商品券事業実行委員会負担金の減等により、令和５年度と比較して</a:t>
          </a:r>
          <a:r>
            <a:rPr kumimoji="1" lang="en-US" altLang="ja-JP" sz="1300">
              <a:latin typeface="ＭＳ Ｐゴシック" panose="020B0600070205080204" pitchFamily="50" charset="-128"/>
              <a:ea typeface="ＭＳ Ｐゴシック" panose="020B0600070205080204" pitchFamily="50" charset="-128"/>
            </a:rPr>
            <a:t>3,626</a:t>
          </a:r>
          <a:r>
            <a:rPr kumimoji="1" lang="ja-JP" altLang="en-US" sz="1300">
              <a:latin typeface="ＭＳ Ｐゴシック" panose="020B0600070205080204" pitchFamily="50" charset="-128"/>
              <a:ea typeface="ＭＳ Ｐゴシック" panose="020B0600070205080204" pitchFamily="50" charset="-128"/>
            </a:rPr>
            <a:t>円減少している。</a:t>
          </a:r>
        </a:p>
        <a:p>
          <a:r>
            <a:rPr kumimoji="1" lang="ja-JP" altLang="en-US" sz="1300">
              <a:latin typeface="ＭＳ Ｐゴシック" panose="020B0600070205080204" pitchFamily="50" charset="-128"/>
              <a:ea typeface="ＭＳ Ｐゴシック" panose="020B0600070205080204" pitchFamily="50" charset="-128"/>
            </a:rPr>
            <a:t>　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59,421</a:t>
          </a:r>
          <a:r>
            <a:rPr kumimoji="1" lang="ja-JP" altLang="en-US" sz="1300">
              <a:latin typeface="ＭＳ Ｐゴシック" panose="020B0600070205080204" pitchFamily="50" charset="-128"/>
              <a:ea typeface="ＭＳ Ｐゴシック" panose="020B0600070205080204" pitchFamily="50" charset="-128"/>
            </a:rPr>
            <a:t>円で、類似団体の平均値を上回っている。公民館改築事業費の増により、令和５年度と比較して</a:t>
          </a:r>
          <a:r>
            <a:rPr kumimoji="1" lang="en-US" altLang="ja-JP" sz="1300">
              <a:latin typeface="ＭＳ Ｐゴシック" panose="020B0600070205080204" pitchFamily="50" charset="-128"/>
              <a:ea typeface="ＭＳ Ｐゴシック" panose="020B0600070205080204" pitchFamily="50" charset="-128"/>
            </a:rPr>
            <a:t>8,728</a:t>
          </a:r>
          <a:r>
            <a:rPr kumimoji="1" lang="ja-JP" altLang="en-US" sz="1300">
              <a:latin typeface="ＭＳ Ｐゴシック" panose="020B0600070205080204" pitchFamily="50" charset="-128"/>
              <a:ea typeface="ＭＳ Ｐゴシック" panose="020B0600070205080204" pitchFamily="50" charset="-128"/>
            </a:rPr>
            <a:t>円増加している。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山形県天童市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60,204
59,480
113.02
34,490,682
31,853,407
2,410,103
14,986,645
19,868,797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37287</xdr:rowOff>
    </xdr:from>
    <xdr:to>
      <xdr:col>24</xdr:col>
      <xdr:colOff>62865</xdr:colOff>
      <xdr:row>38</xdr:row>
      <xdr:rowOff>15799</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52237"/>
          <a:ext cx="1270" cy="1178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19626</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34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15799</xdr:rowOff>
    </xdr:from>
    <xdr:to>
      <xdr:col>24</xdr:col>
      <xdr:colOff>152400</xdr:colOff>
      <xdr:row>38</xdr:row>
      <xdr:rowOff>15799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3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155414</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2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37287</xdr:rowOff>
    </xdr:from>
    <xdr:to>
      <xdr:col>24</xdr:col>
      <xdr:colOff>152400</xdr:colOff>
      <xdr:row>31</xdr:row>
      <xdr:rowOff>37287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5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144729</xdr:rowOff>
    </xdr:from>
    <xdr:to>
      <xdr:col>24</xdr:col>
      <xdr:colOff>63500</xdr:colOff>
      <xdr:row>33</xdr:row>
      <xdr:rowOff>11227</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459679"/>
          <a:ext cx="838200" cy="209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146880</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76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168453</xdr:rowOff>
    </xdr:from>
    <xdr:to>
      <xdr:col>24</xdr:col>
      <xdr:colOff>114300</xdr:colOff>
      <xdr:row>35</xdr:row>
      <xdr:rowOff>98603</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7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11227</xdr:rowOff>
    </xdr:from>
    <xdr:to>
      <xdr:col>19</xdr:col>
      <xdr:colOff>177800</xdr:colOff>
      <xdr:row>33</xdr:row>
      <xdr:rowOff>91237</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669077"/>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47752</xdr:rowOff>
    </xdr:from>
    <xdr:to>
      <xdr:col>20</xdr:col>
      <xdr:colOff>38100</xdr:colOff>
      <xdr:row>35</xdr:row>
      <xdr:rowOff>149352</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48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140479</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41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91237</xdr:rowOff>
    </xdr:from>
    <xdr:to>
      <xdr:col>15</xdr:col>
      <xdr:colOff>50800</xdr:colOff>
      <xdr:row>33</xdr:row>
      <xdr:rowOff>122326</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5749087"/>
          <a:ext cx="889000" cy="3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58725</xdr:rowOff>
    </xdr:from>
    <xdr:to>
      <xdr:col>15</xdr:col>
      <xdr:colOff>101600</xdr:colOff>
      <xdr:row>35</xdr:row>
      <xdr:rowOff>160325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5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151452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52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119583</xdr:rowOff>
    </xdr:from>
    <xdr:to>
      <xdr:col>10</xdr:col>
      <xdr:colOff>114300</xdr:colOff>
      <xdr:row>33</xdr:row>
      <xdr:rowOff>122326</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777433"/>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67869</xdr:rowOff>
    </xdr:from>
    <xdr:to>
      <xdr:col>10</xdr:col>
      <xdr:colOff>165100</xdr:colOff>
      <xdr:row>35</xdr:row>
      <xdr:rowOff>169469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160596</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61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141478</xdr:rowOff>
    </xdr:from>
    <xdr:to>
      <xdr:col>6</xdr:col>
      <xdr:colOff>38100</xdr:colOff>
      <xdr:row>35</xdr:row>
      <xdr:rowOff>71628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70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62755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063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93929</xdr:rowOff>
    </xdr:from>
    <xdr:to>
      <xdr:col>24</xdr:col>
      <xdr:colOff>114300</xdr:colOff>
      <xdr:row>32</xdr:row>
      <xdr:rowOff>24079</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408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8856</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323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131877</xdr:rowOff>
    </xdr:from>
    <xdr:to>
      <xdr:col>20</xdr:col>
      <xdr:colOff>38100</xdr:colOff>
      <xdr:row>33</xdr:row>
      <xdr:rowOff>62027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618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78554</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393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40437</xdr:rowOff>
    </xdr:from>
    <xdr:to>
      <xdr:col>15</xdr:col>
      <xdr:colOff>101600</xdr:colOff>
      <xdr:row>33</xdr:row>
      <xdr:rowOff>142037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698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158564</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473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71526</xdr:rowOff>
    </xdr:from>
    <xdr:to>
      <xdr:col>10</xdr:col>
      <xdr:colOff>165100</xdr:colOff>
      <xdr:row>34</xdr:row>
      <xdr:rowOff>1676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729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18203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504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68783</xdr:rowOff>
    </xdr:from>
    <xdr:to>
      <xdr:col>6</xdr:col>
      <xdr:colOff>38100</xdr:colOff>
      <xdr:row>33</xdr:row>
      <xdr:rowOff>170383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726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15460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501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138054</xdr:rowOff>
    </xdr:from>
    <xdr:to>
      <xdr:col>24</xdr:col>
      <xdr:colOff>62865</xdr:colOff>
      <xdr:row>57</xdr:row>
      <xdr:rowOff>105250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10554"/>
          <a:ext cx="1270" cy="11673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109077</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881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105250</xdr:rowOff>
    </xdr:from>
    <xdr:to>
      <xdr:col>24</xdr:col>
      <xdr:colOff>152400</xdr:colOff>
      <xdr:row>57</xdr:row>
      <xdr:rowOff>105250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87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84731</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485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190,216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138054</xdr:rowOff>
    </xdr:from>
    <xdr:to>
      <xdr:col>24</xdr:col>
      <xdr:colOff>152400</xdr:colOff>
      <xdr:row>50</xdr:row>
      <xdr:rowOff>138054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10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36464</xdr:rowOff>
    </xdr:from>
    <xdr:to>
      <xdr:col>24</xdr:col>
      <xdr:colOff>63500</xdr:colOff>
      <xdr:row>55</xdr:row>
      <xdr:rowOff>100076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466214"/>
          <a:ext cx="838200" cy="63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46996</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767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68569</xdr:rowOff>
    </xdr:from>
    <xdr:to>
      <xdr:col>24</xdr:col>
      <xdr:colOff>114300</xdr:colOff>
      <xdr:row>55</xdr:row>
      <xdr:rowOff>170169</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498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100076</xdr:rowOff>
    </xdr:from>
    <xdr:to>
      <xdr:col>19</xdr:col>
      <xdr:colOff>177800</xdr:colOff>
      <xdr:row>55</xdr:row>
      <xdr:rowOff>137673</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529826"/>
          <a:ext cx="889000" cy="37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120401</xdr:rowOff>
    </xdr:from>
    <xdr:to>
      <xdr:col>20</xdr:col>
      <xdr:colOff>38100</xdr:colOff>
      <xdr:row>56</xdr:row>
      <xdr:rowOff>50551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550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41678</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642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121199</xdr:rowOff>
    </xdr:from>
    <xdr:to>
      <xdr:col>15</xdr:col>
      <xdr:colOff>50800</xdr:colOff>
      <xdr:row>55</xdr:row>
      <xdr:rowOff>137673</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379499"/>
          <a:ext cx="889000" cy="187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113223</xdr:rowOff>
    </xdr:from>
    <xdr:to>
      <xdr:col>15</xdr:col>
      <xdr:colOff>101600</xdr:colOff>
      <xdr:row>56</xdr:row>
      <xdr:rowOff>43373</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4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34500</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635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99002</xdr:rowOff>
    </xdr:from>
    <xdr:to>
      <xdr:col>10</xdr:col>
      <xdr:colOff>114300</xdr:colOff>
      <xdr:row>54</xdr:row>
      <xdr:rowOff>121199</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8842952"/>
          <a:ext cx="889000" cy="536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124661</xdr:rowOff>
    </xdr:from>
    <xdr:to>
      <xdr:col>10</xdr:col>
      <xdr:colOff>165100</xdr:colOff>
      <xdr:row>56</xdr:row>
      <xdr:rowOff>54811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55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45938</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64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33350</xdr:rowOff>
    </xdr:from>
    <xdr:to>
      <xdr:col>6</xdr:col>
      <xdr:colOff>38100</xdr:colOff>
      <xdr:row>51</xdr:row>
      <xdr:rowOff>134950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877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151477</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8552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157114</xdr:rowOff>
    </xdr:from>
    <xdr:to>
      <xdr:col>24</xdr:col>
      <xdr:colOff>114300</xdr:colOff>
      <xdr:row>55</xdr:row>
      <xdr:rowOff>87264</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415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8541</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266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49276</xdr:rowOff>
    </xdr:from>
    <xdr:to>
      <xdr:col>20</xdr:col>
      <xdr:colOff>38100</xdr:colOff>
      <xdr:row>55</xdr:row>
      <xdr:rowOff>150876</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479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167403</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254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86873</xdr:rowOff>
    </xdr:from>
    <xdr:to>
      <xdr:col>15</xdr:col>
      <xdr:colOff>101600</xdr:colOff>
      <xdr:row>56</xdr:row>
      <xdr:rowOff>17023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51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33550</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291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70399</xdr:rowOff>
    </xdr:from>
    <xdr:to>
      <xdr:col>10</xdr:col>
      <xdr:colOff>165100</xdr:colOff>
      <xdr:row>55</xdr:row>
      <xdr:rowOff>549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328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17076</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103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48202</xdr:rowOff>
    </xdr:from>
    <xdr:to>
      <xdr:col>6</xdr:col>
      <xdr:colOff>38100</xdr:colOff>
      <xdr:row>51</xdr:row>
      <xdr:rowOff>149802</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879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140929</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8884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153188</xdr:rowOff>
    </xdr:from>
    <xdr:to>
      <xdr:col>24</xdr:col>
      <xdr:colOff>62865</xdr:colOff>
      <xdr:row>78</xdr:row>
      <xdr:rowOff>76116</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54688"/>
          <a:ext cx="1270" cy="1294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79943</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53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76116</xdr:rowOff>
    </xdr:from>
    <xdr:to>
      <xdr:col>24</xdr:col>
      <xdr:colOff>152400</xdr:colOff>
      <xdr:row>78</xdr:row>
      <xdr:rowOff>76116</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49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99865</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29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256,761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153188</xdr:rowOff>
    </xdr:from>
    <xdr:to>
      <xdr:col>24</xdr:col>
      <xdr:colOff>152400</xdr:colOff>
      <xdr:row>70</xdr:row>
      <xdr:rowOff>153188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54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117842</xdr:rowOff>
    </xdr:from>
    <xdr:to>
      <xdr:col>24</xdr:col>
      <xdr:colOff>63500</xdr:colOff>
      <xdr:row>75</xdr:row>
      <xdr:rowOff>103603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805142"/>
          <a:ext cx="838200" cy="157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120918</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8082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142491</xdr:rowOff>
    </xdr:from>
    <xdr:to>
      <xdr:col>24</xdr:col>
      <xdr:colOff>114300</xdr:colOff>
      <xdr:row>75</xdr:row>
      <xdr:rowOff>72641</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829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103603</xdr:rowOff>
    </xdr:from>
    <xdr:to>
      <xdr:col>19</xdr:col>
      <xdr:colOff>177800</xdr:colOff>
      <xdr:row>76</xdr:row>
      <xdr:rowOff>33618</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962353"/>
          <a:ext cx="889000" cy="101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104184</xdr:rowOff>
    </xdr:from>
    <xdr:to>
      <xdr:col>20</xdr:col>
      <xdr:colOff>38100</xdr:colOff>
      <xdr:row>76</xdr:row>
      <xdr:rowOff>34333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96293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25460</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055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96679</xdr:rowOff>
    </xdr:from>
    <xdr:to>
      <xdr:col>15</xdr:col>
      <xdr:colOff>50800</xdr:colOff>
      <xdr:row>76</xdr:row>
      <xdr:rowOff>33618</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2955429"/>
          <a:ext cx="889000" cy="108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44258</xdr:rowOff>
    </xdr:from>
    <xdr:to>
      <xdr:col>15</xdr:col>
      <xdr:colOff>101600</xdr:colOff>
      <xdr:row>76</xdr:row>
      <xdr:rowOff>145858</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07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136985</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167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96679</xdr:rowOff>
    </xdr:from>
    <xdr:to>
      <xdr:col>10</xdr:col>
      <xdr:colOff>114300</xdr:colOff>
      <xdr:row>76</xdr:row>
      <xdr:rowOff>136696</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955429"/>
          <a:ext cx="889000" cy="211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124801</xdr:rowOff>
    </xdr:from>
    <xdr:to>
      <xdr:col>10</xdr:col>
      <xdr:colOff>165100</xdr:colOff>
      <xdr:row>76</xdr:row>
      <xdr:rowOff>54952</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298355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46079</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076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128731</xdr:rowOff>
    </xdr:from>
    <xdr:to>
      <xdr:col>6</xdr:col>
      <xdr:colOff>38100</xdr:colOff>
      <xdr:row>76</xdr:row>
      <xdr:rowOff>58880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298748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75408</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2762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67042</xdr:rowOff>
    </xdr:from>
    <xdr:to>
      <xdr:col>24</xdr:col>
      <xdr:colOff>114300</xdr:colOff>
      <xdr:row>74</xdr:row>
      <xdr:rowOff>168642</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754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89919</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605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52803</xdr:rowOff>
    </xdr:from>
    <xdr:to>
      <xdr:col>20</xdr:col>
      <xdr:colOff>38100</xdr:colOff>
      <xdr:row>75</xdr:row>
      <xdr:rowOff>154403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911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170930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686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154268</xdr:rowOff>
    </xdr:from>
    <xdr:to>
      <xdr:col>15</xdr:col>
      <xdr:colOff>101600</xdr:colOff>
      <xdr:row>76</xdr:row>
      <xdr:rowOff>84418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013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100946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788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45879</xdr:rowOff>
    </xdr:from>
    <xdr:to>
      <xdr:col>10</xdr:col>
      <xdr:colOff>165100</xdr:colOff>
      <xdr:row>75</xdr:row>
      <xdr:rowOff>147479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904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164006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679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85896</xdr:rowOff>
    </xdr:from>
    <xdr:to>
      <xdr:col>6</xdr:col>
      <xdr:colOff>38100</xdr:colOff>
      <xdr:row>77</xdr:row>
      <xdr:rowOff>16046</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116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7173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208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74454</xdr:rowOff>
    </xdr:from>
    <xdr:to>
      <xdr:col>24</xdr:col>
      <xdr:colOff>62865</xdr:colOff>
      <xdr:row>98</xdr:row>
      <xdr:rowOff>114288</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04954"/>
          <a:ext cx="1270" cy="1411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118115</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20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114288</xdr:rowOff>
    </xdr:from>
    <xdr:to>
      <xdr:col>24</xdr:col>
      <xdr:colOff>152400</xdr:colOff>
      <xdr:row>98</xdr:row>
      <xdr:rowOff>114288</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16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21131</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8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99,425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74454</xdr:rowOff>
    </xdr:from>
    <xdr:to>
      <xdr:col>24</xdr:col>
      <xdr:colOff>152400</xdr:colOff>
      <xdr:row>90</xdr:row>
      <xdr:rowOff>74454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04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166827</xdr:rowOff>
    </xdr:from>
    <xdr:to>
      <xdr:col>24</xdr:col>
      <xdr:colOff>63500</xdr:colOff>
      <xdr:row>98</xdr:row>
      <xdr:rowOff>32183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797477"/>
          <a:ext cx="838200" cy="36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71829</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3595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48952</xdr:rowOff>
    </xdr:from>
    <xdr:to>
      <xdr:col>24</xdr:col>
      <xdr:colOff>114300</xdr:colOff>
      <xdr:row>96</xdr:row>
      <xdr:rowOff>150552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508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152825</xdr:rowOff>
    </xdr:from>
    <xdr:to>
      <xdr:col>19</xdr:col>
      <xdr:colOff>177800</xdr:colOff>
      <xdr:row>98</xdr:row>
      <xdr:rowOff>32183</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8300" y="16783475"/>
          <a:ext cx="889000" cy="50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45465</xdr:rowOff>
    </xdr:from>
    <xdr:to>
      <xdr:col>20</xdr:col>
      <xdr:colOff>38100</xdr:colOff>
      <xdr:row>96</xdr:row>
      <xdr:rowOff>147065</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50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163592</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27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152482</xdr:rowOff>
    </xdr:from>
    <xdr:to>
      <xdr:col>15</xdr:col>
      <xdr:colOff>50800</xdr:colOff>
      <xdr:row>97</xdr:row>
      <xdr:rowOff>152825</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019300" y="16783132"/>
          <a:ext cx="8890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151975</xdr:rowOff>
    </xdr:from>
    <xdr:to>
      <xdr:col>15</xdr:col>
      <xdr:colOff>101600</xdr:colOff>
      <xdr:row>96</xdr:row>
      <xdr:rowOff>82125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43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98652</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21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152482</xdr:rowOff>
    </xdr:from>
    <xdr:to>
      <xdr:col>10</xdr:col>
      <xdr:colOff>114300</xdr:colOff>
      <xdr:row>98</xdr:row>
      <xdr:rowOff>136519</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783132"/>
          <a:ext cx="889000" cy="15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133725</xdr:rowOff>
    </xdr:from>
    <xdr:to>
      <xdr:col>10</xdr:col>
      <xdr:colOff>165100</xdr:colOff>
      <xdr:row>96</xdr:row>
      <xdr:rowOff>63875</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42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80402</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196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10471</xdr:rowOff>
    </xdr:from>
    <xdr:to>
      <xdr:col>6</xdr:col>
      <xdr:colOff>38100</xdr:colOff>
      <xdr:row>96</xdr:row>
      <xdr:rowOff>112071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469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128598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244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116027</xdr:rowOff>
    </xdr:from>
    <xdr:to>
      <xdr:col>24</xdr:col>
      <xdr:colOff>114300</xdr:colOff>
      <xdr:row>98</xdr:row>
      <xdr:rowOff>46177</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746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30954</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661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152833</xdr:rowOff>
    </xdr:from>
    <xdr:to>
      <xdr:col>20</xdr:col>
      <xdr:colOff>38100</xdr:colOff>
      <xdr:row>98</xdr:row>
      <xdr:rowOff>82983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783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74110</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876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102025</xdr:rowOff>
    </xdr:from>
    <xdr:to>
      <xdr:col>15</xdr:col>
      <xdr:colOff>101600</xdr:colOff>
      <xdr:row>98</xdr:row>
      <xdr:rowOff>32175</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732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23302</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825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101682</xdr:rowOff>
    </xdr:from>
    <xdr:to>
      <xdr:col>10</xdr:col>
      <xdr:colOff>165100</xdr:colOff>
      <xdr:row>98</xdr:row>
      <xdr:rowOff>31832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732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22959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825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85719</xdr:rowOff>
    </xdr:from>
    <xdr:to>
      <xdr:col>6</xdr:col>
      <xdr:colOff>38100</xdr:colOff>
      <xdr:row>99</xdr:row>
      <xdr:rowOff>15869</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887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6996</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980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55118</xdr:rowOff>
    </xdr:from>
    <xdr:to>
      <xdr:col>54</xdr:col>
      <xdr:colOff>189865</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198618"/>
          <a:ext cx="1270" cy="1586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1795</xdr:rowOff>
    </xdr:from>
    <xdr:ext cx="534377"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497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14,577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55118</xdr:rowOff>
    </xdr:from>
    <xdr:to>
      <xdr:col>55</xdr:col>
      <xdr:colOff>88900</xdr:colOff>
      <xdr:row>30</xdr:row>
      <xdr:rowOff>55118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19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1560</xdr:rowOff>
    </xdr:from>
    <xdr:to>
      <xdr:col>55</xdr:col>
      <xdr:colOff>0</xdr:colOff>
      <xdr:row>39</xdr:row>
      <xdr:rowOff>12664</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6688110"/>
          <a:ext cx="838200" cy="11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119397</xdr:rowOff>
    </xdr:from>
    <xdr:ext cx="469744"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463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96520</xdr:rowOff>
    </xdr:from>
    <xdr:to>
      <xdr:col>55</xdr:col>
      <xdr:colOff>50800</xdr:colOff>
      <xdr:row>39</xdr:row>
      <xdr:rowOff>26670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611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12664</xdr:rowOff>
    </xdr:from>
    <xdr:to>
      <xdr:col>50</xdr:col>
      <xdr:colOff>114300</xdr:colOff>
      <xdr:row>39</xdr:row>
      <xdr:rowOff>21372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8750300" y="6699214"/>
          <a:ext cx="889000" cy="8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84328</xdr:rowOff>
    </xdr:from>
    <xdr:to>
      <xdr:col>50</xdr:col>
      <xdr:colOff>165100</xdr:colOff>
      <xdr:row>39</xdr:row>
      <xdr:rowOff>14478</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59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31005</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04428" y="6374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12555</xdr:rowOff>
    </xdr:from>
    <xdr:to>
      <xdr:col>45</xdr:col>
      <xdr:colOff>177800</xdr:colOff>
      <xdr:row>39</xdr:row>
      <xdr:rowOff>21372</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699105"/>
          <a:ext cx="889000" cy="8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86070</xdr:rowOff>
    </xdr:from>
    <xdr:to>
      <xdr:col>46</xdr:col>
      <xdr:colOff>38100</xdr:colOff>
      <xdr:row>39</xdr:row>
      <xdr:rowOff>16220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60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32747</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15428" y="6376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155376</xdr:rowOff>
    </xdr:from>
    <xdr:to>
      <xdr:col>41</xdr:col>
      <xdr:colOff>50800</xdr:colOff>
      <xdr:row>39</xdr:row>
      <xdr:rowOff>12555</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670476"/>
          <a:ext cx="889000" cy="28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84546</xdr:rowOff>
    </xdr:from>
    <xdr:to>
      <xdr:col>41</xdr:col>
      <xdr:colOff>101600</xdr:colOff>
      <xdr:row>39</xdr:row>
      <xdr:rowOff>14696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599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31223</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26428" y="6374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119924</xdr:rowOff>
    </xdr:from>
    <xdr:to>
      <xdr:col>36</xdr:col>
      <xdr:colOff>165100</xdr:colOff>
      <xdr:row>39</xdr:row>
      <xdr:rowOff>50074</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635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41201</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7277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122210</xdr:rowOff>
    </xdr:from>
    <xdr:to>
      <xdr:col>55</xdr:col>
      <xdr:colOff>50800</xdr:colOff>
      <xdr:row>39</xdr:row>
      <xdr:rowOff>52360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637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74947</xdr:rowOff>
    </xdr:from>
    <xdr:ext cx="378565"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5900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133314</xdr:rowOff>
    </xdr:from>
    <xdr:to>
      <xdr:col>50</xdr:col>
      <xdr:colOff>165100</xdr:colOff>
      <xdr:row>39</xdr:row>
      <xdr:rowOff>63464</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648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54591</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50017" y="67411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142022</xdr:rowOff>
    </xdr:from>
    <xdr:to>
      <xdr:col>46</xdr:col>
      <xdr:colOff>38100</xdr:colOff>
      <xdr:row>39</xdr:row>
      <xdr:rowOff>72172</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657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63299</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61017" y="67498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133205</xdr:rowOff>
    </xdr:from>
    <xdr:to>
      <xdr:col>41</xdr:col>
      <xdr:colOff>101600</xdr:colOff>
      <xdr:row>39</xdr:row>
      <xdr:rowOff>63355</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648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54482</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72017" y="67410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104576</xdr:rowOff>
    </xdr:from>
    <xdr:to>
      <xdr:col>36</xdr:col>
      <xdr:colOff>165100</xdr:colOff>
      <xdr:row>39</xdr:row>
      <xdr:rowOff>34726</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61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51252</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37428" y="6394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3237</xdr:rowOff>
    </xdr:from>
    <xdr:to>
      <xdr:col>54</xdr:col>
      <xdr:colOff>189865</xdr:colOff>
      <xdr:row>59</xdr:row>
      <xdr:rowOff>80689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747187"/>
          <a:ext cx="1270" cy="14490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84516</xdr:rowOff>
    </xdr:from>
    <xdr:ext cx="469744"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20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80689</xdr:rowOff>
    </xdr:from>
    <xdr:to>
      <xdr:col>55</xdr:col>
      <xdr:colOff>88900</xdr:colOff>
      <xdr:row>59</xdr:row>
      <xdr:rowOff>80689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96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121364</xdr:rowOff>
    </xdr:from>
    <xdr:ext cx="599010"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52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134,786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3237</xdr:rowOff>
    </xdr:from>
    <xdr:to>
      <xdr:col>55</xdr:col>
      <xdr:colOff>88900</xdr:colOff>
      <xdr:row>51</xdr:row>
      <xdr:rowOff>3237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74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137816</xdr:rowOff>
    </xdr:from>
    <xdr:to>
      <xdr:col>55</xdr:col>
      <xdr:colOff>0</xdr:colOff>
      <xdr:row>58</xdr:row>
      <xdr:rowOff>137991</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10081916"/>
          <a:ext cx="838200" cy="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84301</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856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61424</xdr:rowOff>
    </xdr:from>
    <xdr:to>
      <xdr:col>55</xdr:col>
      <xdr:colOff>50800</xdr:colOff>
      <xdr:row>58</xdr:row>
      <xdr:rowOff>163024</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10005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137816</xdr:rowOff>
    </xdr:from>
    <xdr:to>
      <xdr:col>50</xdr:col>
      <xdr:colOff>114300</xdr:colOff>
      <xdr:row>58</xdr:row>
      <xdr:rowOff>146874</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8750300" y="10081916"/>
          <a:ext cx="889000" cy="9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65050</xdr:rowOff>
    </xdr:from>
    <xdr:to>
      <xdr:col>50</xdr:col>
      <xdr:colOff>165100</xdr:colOff>
      <xdr:row>58</xdr:row>
      <xdr:rowOff>166650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100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11727</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9784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143369</xdr:rowOff>
    </xdr:from>
    <xdr:to>
      <xdr:col>45</xdr:col>
      <xdr:colOff>177800</xdr:colOff>
      <xdr:row>58</xdr:row>
      <xdr:rowOff>146874</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10087469"/>
          <a:ext cx="889000" cy="3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60456</xdr:rowOff>
    </xdr:from>
    <xdr:to>
      <xdr:col>46</xdr:col>
      <xdr:colOff>38100</xdr:colOff>
      <xdr:row>58</xdr:row>
      <xdr:rowOff>162056</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1000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7133</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9779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143369</xdr:rowOff>
    </xdr:from>
    <xdr:to>
      <xdr:col>41</xdr:col>
      <xdr:colOff>50800</xdr:colOff>
      <xdr:row>58</xdr:row>
      <xdr:rowOff>160611</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flipV="1">
          <a:off x="6972300" y="10087469"/>
          <a:ext cx="889000" cy="17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65430</xdr:rowOff>
    </xdr:from>
    <xdr:to>
      <xdr:col>41</xdr:col>
      <xdr:colOff>101600</xdr:colOff>
      <xdr:row>58</xdr:row>
      <xdr:rowOff>167030</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100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12107</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78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127011</xdr:rowOff>
    </xdr:from>
    <xdr:to>
      <xdr:col>36</xdr:col>
      <xdr:colOff>165100</xdr:colOff>
      <xdr:row>58</xdr:row>
      <xdr:rowOff>57161</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899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73688</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674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87191</xdr:rowOff>
    </xdr:from>
    <xdr:to>
      <xdr:col>55</xdr:col>
      <xdr:colOff>50800</xdr:colOff>
      <xdr:row>59</xdr:row>
      <xdr:rowOff>17341</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03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39852</xdr:rowOff>
    </xdr:from>
    <xdr:ext cx="534377"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983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87016</xdr:rowOff>
    </xdr:from>
    <xdr:to>
      <xdr:col>50</xdr:col>
      <xdr:colOff>165100</xdr:colOff>
      <xdr:row>59</xdr:row>
      <xdr:rowOff>17166</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031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8293</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372111" y="10123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96074</xdr:rowOff>
    </xdr:from>
    <xdr:to>
      <xdr:col>46</xdr:col>
      <xdr:colOff>38100</xdr:colOff>
      <xdr:row>59</xdr:row>
      <xdr:rowOff>26224</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040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17351</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483111" y="10132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92569</xdr:rowOff>
    </xdr:from>
    <xdr:to>
      <xdr:col>41</xdr:col>
      <xdr:colOff>101600</xdr:colOff>
      <xdr:row>59</xdr:row>
      <xdr:rowOff>22719</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036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13846</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594111" y="10129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109811</xdr:rowOff>
    </xdr:from>
    <xdr:to>
      <xdr:col>36</xdr:col>
      <xdr:colOff>165100</xdr:colOff>
      <xdr:row>59</xdr:row>
      <xdr:rowOff>39961</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05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31088</xdr:rowOff>
    </xdr:from>
    <xdr:ext cx="534377"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05111" y="10146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141300</xdr:rowOff>
    </xdr:from>
    <xdr:to>
      <xdr:col>54</xdr:col>
      <xdr:colOff>189865</xdr:colOff>
      <xdr:row>78</xdr:row>
      <xdr:rowOff>98667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142800"/>
          <a:ext cx="1270" cy="1328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102494</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475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98667</xdr:rowOff>
    </xdr:from>
    <xdr:to>
      <xdr:col>55</xdr:col>
      <xdr:colOff>88900</xdr:colOff>
      <xdr:row>78</xdr:row>
      <xdr:rowOff>98667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47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87977</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91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59,930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141300</xdr:rowOff>
    </xdr:from>
    <xdr:to>
      <xdr:col>55</xdr:col>
      <xdr:colOff>88900</xdr:colOff>
      <xdr:row>70</xdr:row>
      <xdr:rowOff>141300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14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168321</xdr:rowOff>
    </xdr:from>
    <xdr:to>
      <xdr:col>55</xdr:col>
      <xdr:colOff>0</xdr:colOff>
      <xdr:row>75</xdr:row>
      <xdr:rowOff>39299</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9639300" y="12684171"/>
          <a:ext cx="838200" cy="213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99263</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1294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120836</xdr:rowOff>
    </xdr:from>
    <xdr:to>
      <xdr:col>55</xdr:col>
      <xdr:colOff>50800</xdr:colOff>
      <xdr:row>77</xdr:row>
      <xdr:rowOff>50986</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15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73</xdr:row>
      <xdr:rowOff>90917</xdr:rowOff>
    </xdr:from>
    <xdr:to>
      <xdr:col>50</xdr:col>
      <xdr:colOff>114300</xdr:colOff>
      <xdr:row>73</xdr:row>
      <xdr:rowOff>168321</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8750300" y="12606767"/>
          <a:ext cx="889000" cy="77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90866</xdr:rowOff>
    </xdr:from>
    <xdr:to>
      <xdr:col>50</xdr:col>
      <xdr:colOff>165100</xdr:colOff>
      <xdr:row>77</xdr:row>
      <xdr:rowOff>21016</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121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12143</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3213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73</xdr:row>
      <xdr:rowOff>90917</xdr:rowOff>
    </xdr:from>
    <xdr:to>
      <xdr:col>45</xdr:col>
      <xdr:colOff>177800</xdr:colOff>
      <xdr:row>74</xdr:row>
      <xdr:rowOff>156845</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2606767"/>
          <a:ext cx="889000" cy="237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38722</xdr:rowOff>
    </xdr:from>
    <xdr:to>
      <xdr:col>46</xdr:col>
      <xdr:colOff>38100</xdr:colOff>
      <xdr:row>76</xdr:row>
      <xdr:rowOff>140322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068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131449</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3161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72</xdr:row>
      <xdr:rowOff>154582</xdr:rowOff>
    </xdr:from>
    <xdr:to>
      <xdr:col>41</xdr:col>
      <xdr:colOff>50800</xdr:colOff>
      <xdr:row>74</xdr:row>
      <xdr:rowOff>156845</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a:off x="6972300" y="12498982"/>
          <a:ext cx="889000" cy="345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51090</xdr:rowOff>
    </xdr:from>
    <xdr:to>
      <xdr:col>41</xdr:col>
      <xdr:colOff>101600</xdr:colOff>
      <xdr:row>76</xdr:row>
      <xdr:rowOff>152690</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143817</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3174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97747</xdr:rowOff>
    </xdr:from>
    <xdr:to>
      <xdr:col>36</xdr:col>
      <xdr:colOff>165100</xdr:colOff>
      <xdr:row>76</xdr:row>
      <xdr:rowOff>27896</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295649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19025</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3049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159949</xdr:rowOff>
    </xdr:from>
    <xdr:to>
      <xdr:col>55</xdr:col>
      <xdr:colOff>50800</xdr:colOff>
      <xdr:row>75</xdr:row>
      <xdr:rowOff>90099</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2847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11376</xdr:rowOff>
    </xdr:from>
    <xdr:ext cx="534377"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2698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73</xdr:row>
      <xdr:rowOff>117521</xdr:rowOff>
    </xdr:from>
    <xdr:to>
      <xdr:col>50</xdr:col>
      <xdr:colOff>165100</xdr:colOff>
      <xdr:row>74</xdr:row>
      <xdr:rowOff>47671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2633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72</xdr:row>
      <xdr:rowOff>64198</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72111" y="12408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73</xdr:row>
      <xdr:rowOff>40117</xdr:rowOff>
    </xdr:from>
    <xdr:to>
      <xdr:col>46</xdr:col>
      <xdr:colOff>38100</xdr:colOff>
      <xdr:row>73</xdr:row>
      <xdr:rowOff>141717</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2555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71</xdr:row>
      <xdr:rowOff>158244</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2331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106045</xdr:rowOff>
    </xdr:from>
    <xdr:to>
      <xdr:col>41</xdr:col>
      <xdr:colOff>101600</xdr:colOff>
      <xdr:row>75</xdr:row>
      <xdr:rowOff>36195</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279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52722</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594111" y="12568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72</xdr:row>
      <xdr:rowOff>103782</xdr:rowOff>
    </xdr:from>
    <xdr:to>
      <xdr:col>36</xdr:col>
      <xdr:colOff>165100</xdr:colOff>
      <xdr:row>73</xdr:row>
      <xdr:rowOff>33932</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2448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71</xdr:row>
      <xdr:rowOff>50459</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05111" y="12223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15811</xdr:rowOff>
    </xdr:from>
    <xdr:to>
      <xdr:col>54</xdr:col>
      <xdr:colOff>189865</xdr:colOff>
      <xdr:row>97</xdr:row>
      <xdr:rowOff>150952</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446311"/>
          <a:ext cx="1270" cy="1335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154779</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78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150952</xdr:rowOff>
    </xdr:from>
    <xdr:to>
      <xdr:col>55</xdr:col>
      <xdr:colOff>88900</xdr:colOff>
      <xdr:row>97</xdr:row>
      <xdr:rowOff>150952</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781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133938</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221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123,755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15811</xdr:rowOff>
    </xdr:from>
    <xdr:to>
      <xdr:col>55</xdr:col>
      <xdr:colOff>88900</xdr:colOff>
      <xdr:row>90</xdr:row>
      <xdr:rowOff>15811</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446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12103</xdr:rowOff>
    </xdr:from>
    <xdr:to>
      <xdr:col>55</xdr:col>
      <xdr:colOff>0</xdr:colOff>
      <xdr:row>96</xdr:row>
      <xdr:rowOff>79515</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6471303"/>
          <a:ext cx="838200" cy="67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104512</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2208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81635</xdr:rowOff>
    </xdr:from>
    <xdr:to>
      <xdr:col>55</xdr:col>
      <xdr:colOff>50800</xdr:colOff>
      <xdr:row>96</xdr:row>
      <xdr:rowOff>11785</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36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14427</xdr:rowOff>
    </xdr:from>
    <xdr:to>
      <xdr:col>50</xdr:col>
      <xdr:colOff>114300</xdr:colOff>
      <xdr:row>96</xdr:row>
      <xdr:rowOff>79515</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8750300" y="16473627"/>
          <a:ext cx="889000" cy="65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112637</xdr:rowOff>
    </xdr:from>
    <xdr:to>
      <xdr:col>50</xdr:col>
      <xdr:colOff>165100</xdr:colOff>
      <xdr:row>96</xdr:row>
      <xdr:rowOff>42787</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40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59314</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175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14427</xdr:rowOff>
    </xdr:from>
    <xdr:to>
      <xdr:col>45</xdr:col>
      <xdr:colOff>177800</xdr:colOff>
      <xdr:row>96</xdr:row>
      <xdr:rowOff>14745</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7861300" y="16473627"/>
          <a:ext cx="889000" cy="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100037</xdr:rowOff>
    </xdr:from>
    <xdr:to>
      <xdr:col>46</xdr:col>
      <xdr:colOff>38100</xdr:colOff>
      <xdr:row>96</xdr:row>
      <xdr:rowOff>30187</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387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46714</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163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572</xdr:rowOff>
    </xdr:from>
    <xdr:to>
      <xdr:col>41</xdr:col>
      <xdr:colOff>50800</xdr:colOff>
      <xdr:row>96</xdr:row>
      <xdr:rowOff>14745</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6972300" y="16459772"/>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109525</xdr:rowOff>
    </xdr:from>
    <xdr:to>
      <xdr:col>41</xdr:col>
      <xdr:colOff>101600</xdr:colOff>
      <xdr:row>96</xdr:row>
      <xdr:rowOff>39675</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39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56202</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17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28663</xdr:rowOff>
    </xdr:from>
    <xdr:to>
      <xdr:col>36</xdr:col>
      <xdr:colOff>165100</xdr:colOff>
      <xdr:row>95</xdr:row>
      <xdr:rowOff>130263</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31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146790</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091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132753</xdr:rowOff>
    </xdr:from>
    <xdr:to>
      <xdr:col>55</xdr:col>
      <xdr:colOff>50800</xdr:colOff>
      <xdr:row>96</xdr:row>
      <xdr:rowOff>62903</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420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111180</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398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28715</xdr:rowOff>
    </xdr:from>
    <xdr:to>
      <xdr:col>50</xdr:col>
      <xdr:colOff>165100</xdr:colOff>
      <xdr:row>96</xdr:row>
      <xdr:rowOff>130315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487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121442</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580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135077</xdr:rowOff>
    </xdr:from>
    <xdr:to>
      <xdr:col>46</xdr:col>
      <xdr:colOff>38100</xdr:colOff>
      <xdr:row>96</xdr:row>
      <xdr:rowOff>65227</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422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56354</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515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135395</xdr:rowOff>
    </xdr:from>
    <xdr:to>
      <xdr:col>41</xdr:col>
      <xdr:colOff>101600</xdr:colOff>
      <xdr:row>96</xdr:row>
      <xdr:rowOff>65545</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423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56672</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515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121222</xdr:rowOff>
    </xdr:from>
    <xdr:to>
      <xdr:col>36</xdr:col>
      <xdr:colOff>165100</xdr:colOff>
      <xdr:row>96</xdr:row>
      <xdr:rowOff>51372</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408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42499</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501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88303</xdr:rowOff>
    </xdr:from>
    <xdr:to>
      <xdr:col>85</xdr:col>
      <xdr:colOff>126364</xdr:colOff>
      <xdr:row>39</xdr:row>
      <xdr:rowOff>10008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403253"/>
          <a:ext cx="1269" cy="1293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13835</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0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10008</xdr:rowOff>
    </xdr:from>
    <xdr:to>
      <xdr:col>86</xdr:col>
      <xdr:colOff>25400</xdr:colOff>
      <xdr:row>39</xdr:row>
      <xdr:rowOff>10008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696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34980</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17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44,849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88303</xdr:rowOff>
    </xdr:from>
    <xdr:to>
      <xdr:col>86</xdr:col>
      <xdr:colOff>25400</xdr:colOff>
      <xdr:row>31</xdr:row>
      <xdr:rowOff>88303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403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157493</xdr:rowOff>
    </xdr:from>
    <xdr:to>
      <xdr:col>85</xdr:col>
      <xdr:colOff>127000</xdr:colOff>
      <xdr:row>38</xdr:row>
      <xdr:rowOff>27077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501143"/>
          <a:ext cx="838200" cy="4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27309</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199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4432</xdr:rowOff>
    </xdr:from>
    <xdr:to>
      <xdr:col>85</xdr:col>
      <xdr:colOff>177800</xdr:colOff>
      <xdr:row>37</xdr:row>
      <xdr:rowOff>106032</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3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27077</xdr:rowOff>
    </xdr:from>
    <xdr:to>
      <xdr:col>81</xdr:col>
      <xdr:colOff>50800</xdr:colOff>
      <xdr:row>38</xdr:row>
      <xdr:rowOff>32791</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542177"/>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45619</xdr:rowOff>
    </xdr:from>
    <xdr:to>
      <xdr:col>81</xdr:col>
      <xdr:colOff>101600</xdr:colOff>
      <xdr:row>37</xdr:row>
      <xdr:rowOff>147219</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38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163746</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16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32791</xdr:rowOff>
    </xdr:from>
    <xdr:to>
      <xdr:col>76</xdr:col>
      <xdr:colOff>114300</xdr:colOff>
      <xdr:row>38</xdr:row>
      <xdr:rowOff>124422</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547891"/>
          <a:ext cx="889000" cy="91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91872</xdr:rowOff>
    </xdr:from>
    <xdr:to>
      <xdr:col>76</xdr:col>
      <xdr:colOff>165100</xdr:colOff>
      <xdr:row>38</xdr:row>
      <xdr:rowOff>22022</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435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38549</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210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100495</xdr:rowOff>
    </xdr:from>
    <xdr:to>
      <xdr:col>71</xdr:col>
      <xdr:colOff>177800</xdr:colOff>
      <xdr:row>38</xdr:row>
      <xdr:rowOff>124422</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615595"/>
          <a:ext cx="889000" cy="2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85318</xdr:rowOff>
    </xdr:from>
    <xdr:to>
      <xdr:col>72</xdr:col>
      <xdr:colOff>38100</xdr:colOff>
      <xdr:row>38</xdr:row>
      <xdr:rowOff>15469</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42896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31995</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204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82918</xdr:rowOff>
    </xdr:from>
    <xdr:to>
      <xdr:col>67</xdr:col>
      <xdr:colOff>101600</xdr:colOff>
      <xdr:row>37</xdr:row>
      <xdr:rowOff>13068</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25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29595</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030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106693</xdr:rowOff>
    </xdr:from>
    <xdr:to>
      <xdr:col>85</xdr:col>
      <xdr:colOff>177800</xdr:colOff>
      <xdr:row>38</xdr:row>
      <xdr:rowOff>36843</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450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85120</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428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147726</xdr:rowOff>
    </xdr:from>
    <xdr:to>
      <xdr:col>81</xdr:col>
      <xdr:colOff>101600</xdr:colOff>
      <xdr:row>38</xdr:row>
      <xdr:rowOff>77876</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49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69004</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584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153441</xdr:rowOff>
    </xdr:from>
    <xdr:to>
      <xdr:col>76</xdr:col>
      <xdr:colOff>165100</xdr:colOff>
      <xdr:row>38</xdr:row>
      <xdr:rowOff>83592</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49709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74718</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589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73622</xdr:rowOff>
    </xdr:from>
    <xdr:to>
      <xdr:col>72</xdr:col>
      <xdr:colOff>38100</xdr:colOff>
      <xdr:row>39</xdr:row>
      <xdr:rowOff>3772</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588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166349</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681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49695</xdr:rowOff>
    </xdr:from>
    <xdr:to>
      <xdr:col>67</xdr:col>
      <xdr:colOff>101600</xdr:colOff>
      <xdr:row>38</xdr:row>
      <xdr:rowOff>151295</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56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142422</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657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a:extLst>
            <a:ext uri="{FF2B5EF4-FFF2-40B4-BE49-F238E27FC236}">
              <a16:creationId xmlns:a16="http://schemas.microsoft.com/office/drawing/2014/main" id="{00000000-0008-0000-0700-00003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30220</xdr:rowOff>
    </xdr:from>
    <xdr:to>
      <xdr:col>85</xdr:col>
      <xdr:colOff>126364</xdr:colOff>
      <xdr:row>58</xdr:row>
      <xdr:rowOff>90932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6317595" y="8602720"/>
          <a:ext cx="1269" cy="1432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94759</xdr:rowOff>
    </xdr:from>
    <xdr:ext cx="534377" cy="259045"/>
    <xdr:sp macro="" textlink="">
      <xdr:nvSpPr>
        <xdr:cNvPr id="576" name="教育費最小値テキスト">
          <a:extLst>
            <a:ext uri="{FF2B5EF4-FFF2-40B4-BE49-F238E27FC236}">
              <a16:creationId xmlns:a16="http://schemas.microsoft.com/office/drawing/2014/main" id="{00000000-0008-0000-0700-000040020000}"/>
            </a:ext>
          </a:extLst>
        </xdr:cNvPr>
        <xdr:cNvSpPr txBox="1"/>
      </xdr:nvSpPr>
      <xdr:spPr>
        <a:xfrm>
          <a:off x="16370300" y="1003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90932</xdr:rowOff>
    </xdr:from>
    <xdr:to>
      <xdr:col>86</xdr:col>
      <xdr:colOff>25400</xdr:colOff>
      <xdr:row>58</xdr:row>
      <xdr:rowOff>90932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1003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148347</xdr:rowOff>
    </xdr:from>
    <xdr:ext cx="599010" cy="259045"/>
    <xdr:sp macro="" textlink="">
      <xdr:nvSpPr>
        <xdr:cNvPr id="578" name="教育費最大値テキスト">
          <a:extLst>
            <a:ext uri="{FF2B5EF4-FFF2-40B4-BE49-F238E27FC236}">
              <a16:creationId xmlns:a16="http://schemas.microsoft.com/office/drawing/2014/main" id="{00000000-0008-0000-0700-000042020000}"/>
            </a:ext>
          </a:extLst>
        </xdr:cNvPr>
        <xdr:cNvSpPr txBox="1"/>
      </xdr:nvSpPr>
      <xdr:spPr>
        <a:xfrm>
          <a:off x="16370300" y="8377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30220</xdr:rowOff>
    </xdr:from>
    <xdr:to>
      <xdr:col>86</xdr:col>
      <xdr:colOff>25400</xdr:colOff>
      <xdr:row>50</xdr:row>
      <xdr:rowOff>30220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8602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85903</xdr:rowOff>
    </xdr:from>
    <xdr:to>
      <xdr:col>85</xdr:col>
      <xdr:colOff>127000</xdr:colOff>
      <xdr:row>54</xdr:row>
      <xdr:rowOff>59328</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5481300" y="9172753"/>
          <a:ext cx="838200" cy="144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71270</xdr:rowOff>
    </xdr:from>
    <xdr:ext cx="534377" cy="259045"/>
    <xdr:sp macro="" textlink="">
      <xdr:nvSpPr>
        <xdr:cNvPr id="581" name="教育費平均値テキスト">
          <a:extLst>
            <a:ext uri="{FF2B5EF4-FFF2-40B4-BE49-F238E27FC236}">
              <a16:creationId xmlns:a16="http://schemas.microsoft.com/office/drawing/2014/main" id="{00000000-0008-0000-0700-000045020000}"/>
            </a:ext>
          </a:extLst>
        </xdr:cNvPr>
        <xdr:cNvSpPr txBox="1"/>
      </xdr:nvSpPr>
      <xdr:spPr>
        <a:xfrm>
          <a:off x="16370300" y="93295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92843</xdr:rowOff>
    </xdr:from>
    <xdr:to>
      <xdr:col>85</xdr:col>
      <xdr:colOff>177800</xdr:colOff>
      <xdr:row>55</xdr:row>
      <xdr:rowOff>22993</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6268700" y="9351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59328</xdr:rowOff>
    </xdr:from>
    <xdr:to>
      <xdr:col>81</xdr:col>
      <xdr:colOff>50800</xdr:colOff>
      <xdr:row>54</xdr:row>
      <xdr:rowOff>69862</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4592300" y="9317628"/>
          <a:ext cx="889000" cy="10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12986</xdr:rowOff>
    </xdr:from>
    <xdr:to>
      <xdr:col>81</xdr:col>
      <xdr:colOff>101600</xdr:colOff>
      <xdr:row>55</xdr:row>
      <xdr:rowOff>114586</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5430500" y="944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105713</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14111" y="9535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69862</xdr:rowOff>
    </xdr:from>
    <xdr:to>
      <xdr:col>76</xdr:col>
      <xdr:colOff>114300</xdr:colOff>
      <xdr:row>55</xdr:row>
      <xdr:rowOff>130499</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3703300" y="9328162"/>
          <a:ext cx="889000" cy="232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40742</xdr:rowOff>
    </xdr:from>
    <xdr:to>
      <xdr:col>76</xdr:col>
      <xdr:colOff>165100</xdr:colOff>
      <xdr:row>55</xdr:row>
      <xdr:rowOff>142342</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4541500" y="947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133469</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325111" y="9563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117945</xdr:rowOff>
    </xdr:from>
    <xdr:to>
      <xdr:col>71</xdr:col>
      <xdr:colOff>177800</xdr:colOff>
      <xdr:row>55</xdr:row>
      <xdr:rowOff>130499</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a:off x="12814300" y="9376245"/>
          <a:ext cx="889000" cy="184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81032</xdr:rowOff>
    </xdr:from>
    <xdr:to>
      <xdr:col>72</xdr:col>
      <xdr:colOff>38100</xdr:colOff>
      <xdr:row>56</xdr:row>
      <xdr:rowOff>11182</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3652500" y="9510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2309</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436111" y="9603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137763</xdr:rowOff>
    </xdr:from>
    <xdr:to>
      <xdr:col>67</xdr:col>
      <xdr:colOff>101600</xdr:colOff>
      <xdr:row>55</xdr:row>
      <xdr:rowOff>67913</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2763500" y="9396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59040</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547111" y="9488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35103</xdr:rowOff>
    </xdr:from>
    <xdr:to>
      <xdr:col>85</xdr:col>
      <xdr:colOff>177800</xdr:colOff>
      <xdr:row>53</xdr:row>
      <xdr:rowOff>136703</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6268700" y="9121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57980</xdr:rowOff>
    </xdr:from>
    <xdr:ext cx="534377" cy="259045"/>
    <xdr:sp macro="" textlink="">
      <xdr:nvSpPr>
        <xdr:cNvPr id="600" name="教育費該当値テキスト">
          <a:extLst>
            <a:ext uri="{FF2B5EF4-FFF2-40B4-BE49-F238E27FC236}">
              <a16:creationId xmlns:a16="http://schemas.microsoft.com/office/drawing/2014/main" id="{00000000-0008-0000-0700-000058020000}"/>
            </a:ext>
          </a:extLst>
        </xdr:cNvPr>
        <xdr:cNvSpPr txBox="1"/>
      </xdr:nvSpPr>
      <xdr:spPr>
        <a:xfrm>
          <a:off x="16370300" y="8973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8528</xdr:rowOff>
    </xdr:from>
    <xdr:to>
      <xdr:col>81</xdr:col>
      <xdr:colOff>101600</xdr:colOff>
      <xdr:row>54</xdr:row>
      <xdr:rowOff>110128</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5430500" y="926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52</xdr:row>
      <xdr:rowOff>126655</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14111" y="9042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19062</xdr:rowOff>
    </xdr:from>
    <xdr:to>
      <xdr:col>76</xdr:col>
      <xdr:colOff>165100</xdr:colOff>
      <xdr:row>54</xdr:row>
      <xdr:rowOff>120662</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4541500" y="9277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52</xdr:row>
      <xdr:rowOff>137189</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4325111" y="9052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79699</xdr:rowOff>
    </xdr:from>
    <xdr:to>
      <xdr:col>72</xdr:col>
      <xdr:colOff>38100</xdr:colOff>
      <xdr:row>56</xdr:row>
      <xdr:rowOff>9849</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3652500" y="9509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26376</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3436111" y="9284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67145</xdr:rowOff>
    </xdr:from>
    <xdr:to>
      <xdr:col>67</xdr:col>
      <xdr:colOff>101600</xdr:colOff>
      <xdr:row>54</xdr:row>
      <xdr:rowOff>168745</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2763500" y="9325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13822</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547111" y="9100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30886</xdr:rowOff>
    </xdr:from>
    <xdr:to>
      <xdr:col>85</xdr:col>
      <xdr:colOff>126364</xdr:colOff>
      <xdr:row>78</xdr:row>
      <xdr:rowOff>139700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375286"/>
          <a:ext cx="1269" cy="1137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149013</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215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30886</xdr:rowOff>
    </xdr:from>
    <xdr:to>
      <xdr:col>86</xdr:col>
      <xdr:colOff>25400</xdr:colOff>
      <xdr:row>72</xdr:row>
      <xdr:rowOff>30886</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375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21800</xdr:rowOff>
    </xdr:from>
    <xdr:ext cx="469744"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223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170373</xdr:rowOff>
    </xdr:from>
    <xdr:to>
      <xdr:col>85</xdr:col>
      <xdr:colOff>177800</xdr:colOff>
      <xdr:row>78</xdr:row>
      <xdr:rowOff>100523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37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144450</xdr:rowOff>
    </xdr:from>
    <xdr:to>
      <xdr:col>81</xdr:col>
      <xdr:colOff>101600</xdr:colOff>
      <xdr:row>78</xdr:row>
      <xdr:rowOff>74600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34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91127</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46428" y="1312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146324</xdr:rowOff>
    </xdr:from>
    <xdr:to>
      <xdr:col>76</xdr:col>
      <xdr:colOff>165100</xdr:colOff>
      <xdr:row>78</xdr:row>
      <xdr:rowOff>76474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347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93001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57428" y="13123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135356</xdr:rowOff>
    </xdr:from>
    <xdr:to>
      <xdr:col>71</xdr:col>
      <xdr:colOff>177800</xdr:colOff>
      <xdr:row>78</xdr:row>
      <xdr:rowOff>139700</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508456"/>
          <a:ext cx="889000" cy="4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150805</xdr:rowOff>
    </xdr:from>
    <xdr:to>
      <xdr:col>72</xdr:col>
      <xdr:colOff>38100</xdr:colOff>
      <xdr:row>78</xdr:row>
      <xdr:rowOff>80955</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35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97482</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127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75595</xdr:rowOff>
    </xdr:from>
    <xdr:to>
      <xdr:col>67</xdr:col>
      <xdr:colOff>101600</xdr:colOff>
      <xdr:row>77</xdr:row>
      <xdr:rowOff>5745</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10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22272</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2881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84556</xdr:rowOff>
    </xdr:from>
    <xdr:to>
      <xdr:col>67</xdr:col>
      <xdr:colOff>101600</xdr:colOff>
      <xdr:row>79</xdr:row>
      <xdr:rowOff>14706</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457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5833</xdr:rowOff>
    </xdr:from>
    <xdr:ext cx="313932"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57333" y="135503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公債費グラフ枠">
          <a:extLst>
            <a:ext uri="{FF2B5EF4-FFF2-40B4-BE49-F238E27FC236}">
              <a16:creationId xmlns:a16="http://schemas.microsoft.com/office/drawing/2014/main" id="{00000000-0008-0000-07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31589</xdr:rowOff>
    </xdr:from>
    <xdr:to>
      <xdr:col>85</xdr:col>
      <xdr:colOff>126364</xdr:colOff>
      <xdr:row>98</xdr:row>
      <xdr:rowOff>79153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6317595" y="15462089"/>
          <a:ext cx="1269" cy="1419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82980</xdr:rowOff>
    </xdr:from>
    <xdr:ext cx="534377" cy="259045"/>
    <xdr:sp macro="" textlink="">
      <xdr:nvSpPr>
        <xdr:cNvPr id="690" name="公債費最小値テキスト">
          <a:extLst>
            <a:ext uri="{FF2B5EF4-FFF2-40B4-BE49-F238E27FC236}">
              <a16:creationId xmlns:a16="http://schemas.microsoft.com/office/drawing/2014/main" id="{00000000-0008-0000-0700-0000B2020000}"/>
            </a:ext>
          </a:extLst>
        </xdr:cNvPr>
        <xdr:cNvSpPr txBox="1"/>
      </xdr:nvSpPr>
      <xdr:spPr>
        <a:xfrm>
          <a:off x="16370300" y="16885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79153</xdr:rowOff>
    </xdr:from>
    <xdr:to>
      <xdr:col>86</xdr:col>
      <xdr:colOff>25400</xdr:colOff>
      <xdr:row>98</xdr:row>
      <xdr:rowOff>79153</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688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149716</xdr:rowOff>
    </xdr:from>
    <xdr:ext cx="534377" cy="259045"/>
    <xdr:sp macro="" textlink="">
      <xdr:nvSpPr>
        <xdr:cNvPr id="692" name="公債費最大値テキスト">
          <a:extLst>
            <a:ext uri="{FF2B5EF4-FFF2-40B4-BE49-F238E27FC236}">
              <a16:creationId xmlns:a16="http://schemas.microsoft.com/office/drawing/2014/main" id="{00000000-0008-0000-0700-0000B4020000}"/>
            </a:ext>
          </a:extLst>
        </xdr:cNvPr>
        <xdr:cNvSpPr txBox="1"/>
      </xdr:nvSpPr>
      <xdr:spPr>
        <a:xfrm>
          <a:off x="16370300" y="15237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98,621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31589</xdr:rowOff>
    </xdr:from>
    <xdr:to>
      <xdr:col>86</xdr:col>
      <xdr:colOff>25400</xdr:colOff>
      <xdr:row>90</xdr:row>
      <xdr:rowOff>31589</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6230600" y="15462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36373</xdr:rowOff>
    </xdr:from>
    <xdr:to>
      <xdr:col>85</xdr:col>
      <xdr:colOff>127000</xdr:colOff>
      <xdr:row>96</xdr:row>
      <xdr:rowOff>58089</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5481300" y="16495573"/>
          <a:ext cx="838200" cy="21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70302</xdr:rowOff>
    </xdr:from>
    <xdr:ext cx="534377" cy="259045"/>
    <xdr:sp macro="" textlink="">
      <xdr:nvSpPr>
        <xdr:cNvPr id="695" name="公債費平均値テキスト">
          <a:extLst>
            <a:ext uri="{FF2B5EF4-FFF2-40B4-BE49-F238E27FC236}">
              <a16:creationId xmlns:a16="http://schemas.microsoft.com/office/drawing/2014/main" id="{00000000-0008-0000-0700-0000B7020000}"/>
            </a:ext>
          </a:extLst>
        </xdr:cNvPr>
        <xdr:cNvSpPr txBox="1"/>
      </xdr:nvSpPr>
      <xdr:spPr>
        <a:xfrm>
          <a:off x="16370300" y="161866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47425</xdr:rowOff>
    </xdr:from>
    <xdr:to>
      <xdr:col>85</xdr:col>
      <xdr:colOff>177800</xdr:colOff>
      <xdr:row>95</xdr:row>
      <xdr:rowOff>149025</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6268700" y="163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164405</xdr:rowOff>
    </xdr:from>
    <xdr:to>
      <xdr:col>81</xdr:col>
      <xdr:colOff>50800</xdr:colOff>
      <xdr:row>96</xdr:row>
      <xdr:rowOff>36373</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4592300" y="16452155"/>
          <a:ext cx="889000" cy="43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5412</xdr:rowOff>
    </xdr:from>
    <xdr:to>
      <xdr:col>81</xdr:col>
      <xdr:colOff>101600</xdr:colOff>
      <xdr:row>95</xdr:row>
      <xdr:rowOff>107012</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5430500" y="16293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123539</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14111" y="16068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96723</xdr:rowOff>
    </xdr:from>
    <xdr:to>
      <xdr:col>76</xdr:col>
      <xdr:colOff>114300</xdr:colOff>
      <xdr:row>95</xdr:row>
      <xdr:rowOff>164405</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3703300" y="16384473"/>
          <a:ext cx="889000" cy="67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28403</xdr:rowOff>
    </xdr:from>
    <xdr:to>
      <xdr:col>76</xdr:col>
      <xdr:colOff>165100</xdr:colOff>
      <xdr:row>95</xdr:row>
      <xdr:rowOff>130003</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4541500" y="163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146530</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325111" y="16091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96723</xdr:rowOff>
    </xdr:from>
    <xdr:to>
      <xdr:col>71</xdr:col>
      <xdr:colOff>177800</xdr:colOff>
      <xdr:row>96</xdr:row>
      <xdr:rowOff>24616</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2814300" y="16384473"/>
          <a:ext cx="889000" cy="99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23864</xdr:rowOff>
    </xdr:from>
    <xdr:to>
      <xdr:col>72</xdr:col>
      <xdr:colOff>38100</xdr:colOff>
      <xdr:row>95</xdr:row>
      <xdr:rowOff>125464</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36525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141991</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086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9609</xdr:rowOff>
    </xdr:from>
    <xdr:to>
      <xdr:col>67</xdr:col>
      <xdr:colOff>101600</xdr:colOff>
      <xdr:row>94</xdr:row>
      <xdr:rowOff>111209</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2763500" y="16125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127736</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5901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7289</xdr:rowOff>
    </xdr:from>
    <xdr:to>
      <xdr:col>85</xdr:col>
      <xdr:colOff>177800</xdr:colOff>
      <xdr:row>96</xdr:row>
      <xdr:rowOff>108889</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6268700" y="16466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157166</xdr:rowOff>
    </xdr:from>
    <xdr:ext cx="534377" cy="259045"/>
    <xdr:sp macro="" textlink="">
      <xdr:nvSpPr>
        <xdr:cNvPr id="714" name="公債費該当値テキスト">
          <a:extLst>
            <a:ext uri="{FF2B5EF4-FFF2-40B4-BE49-F238E27FC236}">
              <a16:creationId xmlns:a16="http://schemas.microsoft.com/office/drawing/2014/main" id="{00000000-0008-0000-0700-0000CA020000}"/>
            </a:ext>
          </a:extLst>
        </xdr:cNvPr>
        <xdr:cNvSpPr txBox="1"/>
      </xdr:nvSpPr>
      <xdr:spPr>
        <a:xfrm>
          <a:off x="16370300" y="16444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157023</xdr:rowOff>
    </xdr:from>
    <xdr:to>
      <xdr:col>81</xdr:col>
      <xdr:colOff>101600</xdr:colOff>
      <xdr:row>96</xdr:row>
      <xdr:rowOff>87173</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5430500" y="16444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78300</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5214111" y="16537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113605</xdr:rowOff>
    </xdr:from>
    <xdr:to>
      <xdr:col>76</xdr:col>
      <xdr:colOff>165100</xdr:colOff>
      <xdr:row>96</xdr:row>
      <xdr:rowOff>43755</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4541500" y="16401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34882</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325111" y="16494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45923</xdr:rowOff>
    </xdr:from>
    <xdr:to>
      <xdr:col>72</xdr:col>
      <xdr:colOff>38100</xdr:colOff>
      <xdr:row>95</xdr:row>
      <xdr:rowOff>147523</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3652500" y="16333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138650</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3436111" y="16426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145266</xdr:rowOff>
    </xdr:from>
    <xdr:to>
      <xdr:col>67</xdr:col>
      <xdr:colOff>101600</xdr:colOff>
      <xdr:row>96</xdr:row>
      <xdr:rowOff>75416</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2763500" y="16433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66543</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2547111" y="16525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11684</xdr:rowOff>
    </xdr:from>
    <xdr:to>
      <xdr:col>116</xdr:col>
      <xdr:colOff>62864</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155184"/>
          <a:ext cx="1269"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167809</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682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129811</xdr:rowOff>
    </xdr:from>
    <xdr:ext cx="469744"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4930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6,560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11684</xdr:rowOff>
    </xdr:from>
    <xdr:to>
      <xdr:col>116</xdr:col>
      <xdr:colOff>152400</xdr:colOff>
      <xdr:row>30</xdr:row>
      <xdr:rowOff>11684</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155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85259</xdr:rowOff>
    </xdr:from>
    <xdr:ext cx="378565"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4289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62382</xdr:rowOff>
    </xdr:from>
    <xdr:to>
      <xdr:col>116</xdr:col>
      <xdr:colOff>114300</xdr:colOff>
      <xdr:row>38</xdr:row>
      <xdr:rowOff>163982</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57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128219</xdr:rowOff>
    </xdr:from>
    <xdr:to>
      <xdr:col>112</xdr:col>
      <xdr:colOff>38100</xdr:colOff>
      <xdr:row>38</xdr:row>
      <xdr:rowOff>58369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471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74896</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4017" y="62470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6833</xdr:rowOff>
    </xdr:from>
    <xdr:to>
      <xdr:col>107</xdr:col>
      <xdr:colOff>101600</xdr:colOff>
      <xdr:row>38</xdr:row>
      <xdr:rowOff>108433</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521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124960</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5017" y="62971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3175</xdr:rowOff>
    </xdr:from>
    <xdr:to>
      <xdr:col>102</xdr:col>
      <xdr:colOff>165100</xdr:colOff>
      <xdr:row>38</xdr:row>
      <xdr:rowOff>104775</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121302</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6017" y="62935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41580</xdr:rowOff>
    </xdr:from>
    <xdr:to>
      <xdr:col>98</xdr:col>
      <xdr:colOff>38100</xdr:colOff>
      <xdr:row>38</xdr:row>
      <xdr:rowOff>143180</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5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159707</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7017" y="6331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40809</xdr:rowOff>
    </xdr:from>
    <xdr:ext cx="249299"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555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議会費は、住民一人当たり</a:t>
          </a:r>
          <a:r>
            <a:rPr kumimoji="1" lang="en-US" altLang="ja-JP" sz="1300">
              <a:latin typeface="ＭＳ Ｐゴシック" panose="020B0600070205080204" pitchFamily="50" charset="-128"/>
              <a:ea typeface="ＭＳ Ｐゴシック" panose="020B0600070205080204" pitchFamily="50" charset="-128"/>
            </a:rPr>
            <a:t>4,614</a:t>
          </a:r>
          <a:r>
            <a:rPr kumimoji="1" lang="ja-JP" altLang="en-US" sz="1300">
              <a:latin typeface="ＭＳ Ｐゴシック" panose="020B0600070205080204" pitchFamily="50" charset="-128"/>
              <a:ea typeface="ＭＳ Ｐゴシック" panose="020B0600070205080204" pitchFamily="50" charset="-128"/>
            </a:rPr>
            <a:t>円で、類似団体の平均値を上回っている。議場音響・映像設備機器更新費の増等により、令和５年度に比べて</a:t>
          </a:r>
          <a:r>
            <a:rPr kumimoji="1" lang="en-US" altLang="ja-JP" sz="1300">
              <a:latin typeface="ＭＳ Ｐゴシック" panose="020B0600070205080204" pitchFamily="50" charset="-128"/>
              <a:ea typeface="ＭＳ Ｐゴシック" panose="020B0600070205080204" pitchFamily="50" charset="-128"/>
            </a:rPr>
            <a:t>458</a:t>
          </a:r>
          <a:r>
            <a:rPr kumimoji="1" lang="ja-JP" altLang="en-US" sz="1300">
              <a:latin typeface="ＭＳ Ｐゴシック" panose="020B0600070205080204" pitchFamily="50" charset="-128"/>
              <a:ea typeface="ＭＳ Ｐゴシック" panose="020B0600070205080204" pitchFamily="50" charset="-128"/>
            </a:rPr>
            <a:t>円増加している。</a:t>
          </a:r>
        </a:p>
        <a:p>
          <a:r>
            <a:rPr kumimoji="1" lang="ja-JP" altLang="en-US" sz="1300">
              <a:latin typeface="ＭＳ Ｐゴシック" panose="020B0600070205080204" pitchFamily="50" charset="-128"/>
              <a:ea typeface="ＭＳ Ｐゴシック" panose="020B0600070205080204" pitchFamily="50" charset="-128"/>
            </a:rPr>
            <a:t>　総務費は、住民一人当たり</a:t>
          </a:r>
          <a:r>
            <a:rPr kumimoji="1" lang="en-US" altLang="ja-JP" sz="1300">
              <a:latin typeface="ＭＳ Ｐゴシック" panose="020B0600070205080204" pitchFamily="50" charset="-128"/>
              <a:ea typeface="ＭＳ Ｐゴシック" panose="020B0600070205080204" pitchFamily="50" charset="-128"/>
            </a:rPr>
            <a:t>91,048</a:t>
          </a:r>
          <a:r>
            <a:rPr kumimoji="1" lang="ja-JP" altLang="en-US" sz="1300">
              <a:latin typeface="ＭＳ Ｐゴシック" panose="020B0600070205080204" pitchFamily="50" charset="-128"/>
              <a:ea typeface="ＭＳ Ｐゴシック" panose="020B0600070205080204" pitchFamily="50" charset="-128"/>
            </a:rPr>
            <a:t>円で、類似団体の平均値を上回っている。ふるさと納税推進に係る経費の増等により、令和５年度に比べて</a:t>
          </a:r>
          <a:r>
            <a:rPr kumimoji="1" lang="en-US" altLang="ja-JP" sz="1300">
              <a:latin typeface="ＭＳ Ｐゴシック" panose="020B0600070205080204" pitchFamily="50" charset="-128"/>
              <a:ea typeface="ＭＳ Ｐゴシック" panose="020B0600070205080204" pitchFamily="50" charset="-128"/>
            </a:rPr>
            <a:t>8,348</a:t>
          </a:r>
          <a:r>
            <a:rPr kumimoji="1" lang="ja-JP" altLang="en-US" sz="1300">
              <a:latin typeface="ＭＳ Ｐゴシック" panose="020B0600070205080204" pitchFamily="50" charset="-128"/>
              <a:ea typeface="ＭＳ Ｐゴシック" panose="020B0600070205080204" pitchFamily="50" charset="-128"/>
            </a:rPr>
            <a:t>円増加している。</a:t>
          </a:r>
        </a:p>
        <a:p>
          <a:r>
            <a:rPr kumimoji="1" lang="ja-JP" altLang="en-US" sz="1300">
              <a:latin typeface="ＭＳ Ｐゴシック" panose="020B0600070205080204" pitchFamily="50" charset="-128"/>
              <a:ea typeface="ＭＳ Ｐゴシック" panose="020B0600070205080204" pitchFamily="50" charset="-128"/>
            </a:rPr>
            <a:t>　民生費は、住民一人当たり</a:t>
          </a:r>
          <a:r>
            <a:rPr kumimoji="1" lang="en-US" altLang="ja-JP" sz="1300">
              <a:latin typeface="ＭＳ Ｐゴシック" panose="020B0600070205080204" pitchFamily="50" charset="-128"/>
              <a:ea typeface="ＭＳ Ｐゴシック" panose="020B0600070205080204" pitchFamily="50" charset="-128"/>
            </a:rPr>
            <a:t>197,008</a:t>
          </a:r>
          <a:r>
            <a:rPr kumimoji="1" lang="ja-JP" altLang="en-US" sz="1300">
              <a:latin typeface="ＭＳ Ｐゴシック" panose="020B0600070205080204" pitchFamily="50" charset="-128"/>
              <a:ea typeface="ＭＳ Ｐゴシック" panose="020B0600070205080204" pitchFamily="50" charset="-128"/>
            </a:rPr>
            <a:t>円で、類似団体の平均値を上回っている。定額減税補足給付金の増等により、令和５年度に比べて</a:t>
          </a:r>
          <a:r>
            <a:rPr kumimoji="1" lang="en-US" altLang="ja-JP" sz="1300">
              <a:latin typeface="ＭＳ Ｐゴシック" panose="020B0600070205080204" pitchFamily="50" charset="-128"/>
              <a:ea typeface="ＭＳ Ｐゴシック" panose="020B0600070205080204" pitchFamily="50" charset="-128"/>
            </a:rPr>
            <a:t>14,442</a:t>
          </a:r>
          <a:r>
            <a:rPr kumimoji="1" lang="ja-JP" altLang="en-US" sz="1300">
              <a:latin typeface="ＭＳ Ｐゴシック" panose="020B0600070205080204" pitchFamily="50" charset="-128"/>
              <a:ea typeface="ＭＳ Ｐゴシック" panose="020B0600070205080204" pitchFamily="50" charset="-128"/>
            </a:rPr>
            <a:t>円増加している。</a:t>
          </a:r>
        </a:p>
        <a:p>
          <a:r>
            <a:rPr kumimoji="1" lang="ja-JP" altLang="en-US" sz="1300">
              <a:latin typeface="ＭＳ Ｐゴシック" panose="020B0600070205080204" pitchFamily="50" charset="-128"/>
              <a:ea typeface="ＭＳ Ｐゴシック" panose="020B0600070205080204" pitchFamily="50" charset="-128"/>
            </a:rPr>
            <a:t>　商工費は、住民一人当たり</a:t>
          </a:r>
          <a:r>
            <a:rPr kumimoji="1" lang="en-US" altLang="ja-JP" sz="1300">
              <a:latin typeface="ＭＳ Ｐゴシック" panose="020B0600070205080204" pitchFamily="50" charset="-128"/>
              <a:ea typeface="ＭＳ Ｐゴシック" panose="020B0600070205080204" pitchFamily="50" charset="-128"/>
            </a:rPr>
            <a:t>26,892</a:t>
          </a:r>
          <a:r>
            <a:rPr kumimoji="1" lang="ja-JP" altLang="en-US" sz="1300">
              <a:latin typeface="ＭＳ Ｐゴシック" panose="020B0600070205080204" pitchFamily="50" charset="-128"/>
              <a:ea typeface="ＭＳ Ｐゴシック" panose="020B0600070205080204" pitchFamily="50" charset="-128"/>
            </a:rPr>
            <a:t>円で、類似団体の平均値を上回っている。プレミアム付商品券事業費の減等により、令和５年度に比べて</a:t>
          </a:r>
          <a:r>
            <a:rPr kumimoji="1" lang="en-US" altLang="ja-JP" sz="1300">
              <a:latin typeface="ＭＳ Ｐゴシック" panose="020B0600070205080204" pitchFamily="50" charset="-128"/>
              <a:ea typeface="ＭＳ Ｐゴシック" panose="020B0600070205080204" pitchFamily="50" charset="-128"/>
            </a:rPr>
            <a:t>9,356</a:t>
          </a:r>
          <a:r>
            <a:rPr kumimoji="1" lang="ja-JP" altLang="en-US" sz="1300">
              <a:latin typeface="ＭＳ Ｐゴシック" panose="020B0600070205080204" pitchFamily="50" charset="-128"/>
              <a:ea typeface="ＭＳ Ｐゴシック" panose="020B0600070205080204" pitchFamily="50" charset="-128"/>
            </a:rPr>
            <a:t>円減少している。　</a:t>
          </a:r>
        </a:p>
        <a:p>
          <a:r>
            <a:rPr kumimoji="1" lang="ja-JP" altLang="en-US" sz="1300">
              <a:latin typeface="ＭＳ Ｐゴシック" panose="020B0600070205080204" pitchFamily="50" charset="-128"/>
              <a:ea typeface="ＭＳ Ｐゴシック" panose="020B0600070205080204" pitchFamily="50" charset="-128"/>
            </a:rPr>
            <a:t>　土木費は、住民一人当たり</a:t>
          </a:r>
          <a:r>
            <a:rPr kumimoji="1" lang="en-US" altLang="ja-JP" sz="1300">
              <a:latin typeface="ＭＳ Ｐゴシック" panose="020B0600070205080204" pitchFamily="50" charset="-128"/>
              <a:ea typeface="ＭＳ Ｐゴシック" panose="020B0600070205080204" pitchFamily="50" charset="-128"/>
            </a:rPr>
            <a:t>43,047</a:t>
          </a:r>
          <a:r>
            <a:rPr kumimoji="1" lang="ja-JP" altLang="en-US" sz="1300">
              <a:latin typeface="ＭＳ Ｐゴシック" panose="020B0600070205080204" pitchFamily="50" charset="-128"/>
              <a:ea typeface="ＭＳ Ｐゴシック" panose="020B0600070205080204" pitchFamily="50" charset="-128"/>
            </a:rPr>
            <a:t>円で、類似団体の平均値を下回っている。除雪経費の増等により、令和５年度に比べて</a:t>
          </a:r>
          <a:r>
            <a:rPr kumimoji="1" lang="en-US" altLang="ja-JP" sz="1300">
              <a:latin typeface="ＭＳ Ｐゴシック" panose="020B0600070205080204" pitchFamily="50" charset="-128"/>
              <a:ea typeface="ＭＳ Ｐゴシック" panose="020B0600070205080204" pitchFamily="50" charset="-128"/>
            </a:rPr>
            <a:t>5,308</a:t>
          </a:r>
          <a:r>
            <a:rPr kumimoji="1" lang="ja-JP" altLang="en-US" sz="1300">
              <a:latin typeface="ＭＳ Ｐゴシック" panose="020B0600070205080204" pitchFamily="50" charset="-128"/>
              <a:ea typeface="ＭＳ Ｐゴシック" panose="020B0600070205080204" pitchFamily="50" charset="-128"/>
            </a:rPr>
            <a:t>円増加している。</a:t>
          </a:r>
        </a:p>
        <a:p>
          <a:r>
            <a:rPr kumimoji="1" lang="ja-JP" altLang="en-US" sz="1300">
              <a:latin typeface="ＭＳ Ｐゴシック" panose="020B0600070205080204" pitchFamily="50" charset="-128"/>
              <a:ea typeface="ＭＳ Ｐゴシック" panose="020B0600070205080204" pitchFamily="50" charset="-128"/>
            </a:rPr>
            <a:t>　教育費は、住民一人当たり</a:t>
          </a:r>
          <a:r>
            <a:rPr kumimoji="1" lang="en-US" altLang="ja-JP" sz="1300">
              <a:latin typeface="ＭＳ Ｐゴシック" panose="020B0600070205080204" pitchFamily="50" charset="-128"/>
              <a:ea typeface="ＭＳ Ｐゴシック" panose="020B0600070205080204" pitchFamily="50" charset="-128"/>
            </a:rPr>
            <a:t>71,824</a:t>
          </a:r>
          <a:r>
            <a:rPr kumimoji="1" lang="ja-JP" altLang="en-US" sz="1300">
              <a:latin typeface="ＭＳ Ｐゴシック" panose="020B0600070205080204" pitchFamily="50" charset="-128"/>
              <a:ea typeface="ＭＳ Ｐゴシック" panose="020B0600070205080204" pitchFamily="50" charset="-128"/>
            </a:rPr>
            <a:t>円で、類似団体の平均値を上回っている。公民館の管理運営に要する経費の増等により、令和５年度に比べて</a:t>
          </a:r>
          <a:r>
            <a:rPr kumimoji="1" lang="en-US" altLang="ja-JP" sz="1300">
              <a:latin typeface="ＭＳ Ｐゴシック" panose="020B0600070205080204" pitchFamily="50" charset="-128"/>
              <a:ea typeface="ＭＳ Ｐゴシック" panose="020B0600070205080204" pitchFamily="50" charset="-128"/>
            </a:rPr>
            <a:t>7,605</a:t>
          </a:r>
          <a:r>
            <a:rPr kumimoji="1" lang="ja-JP" altLang="en-US" sz="1300">
              <a:latin typeface="ＭＳ Ｐゴシック" panose="020B0600070205080204" pitchFamily="50" charset="-128"/>
              <a:ea typeface="ＭＳ Ｐゴシック" panose="020B0600070205080204" pitchFamily="50" charset="-128"/>
            </a:rPr>
            <a:t>円増加している。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山形県天童市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実質収支は、適切な財源の確保と歳出の精査により、継続的に黒字を確保している。</a:t>
          </a:r>
        </a:p>
        <a:p>
          <a:r>
            <a:rPr kumimoji="1" lang="ja-JP" altLang="en-US" sz="1400">
              <a:latin typeface="ＭＳ ゴシック" pitchFamily="49" charset="-128"/>
              <a:ea typeface="ＭＳ ゴシック" pitchFamily="49" charset="-128"/>
            </a:rPr>
            <a:t>　令和６年度は、財政調整基金の積立額が取崩額を上回ったため、基金残高は増加し、実質単年度収支は黒字となった。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山形県天童市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一般会計は、適切な予算執行等により、一定規模の黒字額を計上している。</a:t>
          </a:r>
        </a:p>
        <a:p>
          <a:r>
            <a:rPr kumimoji="1" lang="ja-JP" altLang="en-US" sz="1400">
              <a:latin typeface="ＭＳ ゴシック" pitchFamily="49" charset="-128"/>
              <a:ea typeface="ＭＳ ゴシック" pitchFamily="49" charset="-128"/>
            </a:rPr>
            <a:t>　天童市水道事業会計及び天童市公共下水道事業会計については、適切な予算措置と基準内の一般会計繰入により黒字を計上している。</a:t>
          </a:r>
        </a:p>
        <a:p>
          <a:r>
            <a:rPr kumimoji="1" lang="ja-JP" altLang="en-US" sz="1400">
              <a:latin typeface="ＭＳ ゴシック" pitchFamily="49" charset="-128"/>
              <a:ea typeface="ＭＳ ゴシック" pitchFamily="49" charset="-128"/>
            </a:rPr>
            <a:t>　天童市民病院事業会計については、適切な予算計上に努め、経営の効率化と基準外を含む一般会計繰入により黒字を維持している。</a:t>
          </a:r>
        </a:p>
        <a:p>
          <a:r>
            <a:rPr kumimoji="1" lang="ja-JP" altLang="en-US" sz="1400">
              <a:latin typeface="ＭＳ ゴシック" pitchFamily="49" charset="-128"/>
              <a:ea typeface="ＭＳ ゴシック" pitchFamily="49" charset="-128"/>
            </a:rPr>
            <a:t>　他の、国民健康保険特別会計、介護保険特別会計等も同様に黒字を計上している。</a:t>
          </a:r>
        </a:p>
        <a:p>
          <a:r>
            <a:rPr kumimoji="1" lang="ja-JP" altLang="en-US" sz="1400">
              <a:latin typeface="ＭＳ ゴシック" pitchFamily="49" charset="-128"/>
              <a:ea typeface="ＭＳ ゴシック" pitchFamily="49" charset="-128"/>
            </a:rPr>
            <a:t>　今後も、黒字を維持させるよう各事業会計において収入確保を図り、一層の歳出抑制に努める。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printerSettings" Target="../printerSettings/printerSettings2.bin" />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3" Type="http://schemas.openxmlformats.org/officeDocument/2006/relationships/drawing" Target="../drawings/drawing9.xml" />
  <Relationship Id="rId2" Type="http://schemas.openxmlformats.org/officeDocument/2006/relationships/printerSettings" Target="../printerSettings/printerSettings20.bin" />
  <Relationship Id="rId1" Type="http://schemas.openxmlformats.org/officeDocument/2006/relationships/printerSettings" Target="../printerSettings/printerSettings19.bin" />
</Relationships>
</file>

<file path=xl/worksheets/_rels/sheet11.xml.rels>&#65279;<?xml version="1.0" encoding="utf-8" standalone="yes"?>
<Relationships xmlns="http://schemas.openxmlformats.org/package/2006/relationships">
  <Relationship Id="rId3" Type="http://schemas.openxmlformats.org/officeDocument/2006/relationships/drawing" Target="../drawings/drawing10.xml" />
  <Relationship Id="rId2" Type="http://schemas.openxmlformats.org/officeDocument/2006/relationships/printerSettings" Target="../printerSettings/printerSettings22.bin" />
  <Relationship Id="rId1" Type="http://schemas.openxmlformats.org/officeDocument/2006/relationships/printerSettings" Target="../printerSettings/printerSettings21.bin" />
</Relationships>
</file>

<file path=xl/worksheets/_rels/sheet12.xml.rels>&#65279;<?xml version="1.0" encoding="utf-8" standalone="yes"?>
<Relationships xmlns="http://schemas.openxmlformats.org/package/2006/relationships">
  <Relationship Id="rId3" Type="http://schemas.openxmlformats.org/officeDocument/2006/relationships/drawing" Target="../drawings/drawing11.xml" />
  <Relationship Id="rId2" Type="http://schemas.openxmlformats.org/officeDocument/2006/relationships/printerSettings" Target="../printerSettings/printerSettings24.bin" />
  <Relationship Id="rId1" Type="http://schemas.openxmlformats.org/officeDocument/2006/relationships/printerSettings" Target="../printerSettings/printerSettings23.bin" />
</Relationships>
</file>

<file path=xl/worksheets/_rels/sheet13.xml.rels>&#65279;<?xml version="1.0" encoding="utf-8" standalone="yes"?>
<Relationships xmlns="http://schemas.openxmlformats.org/package/2006/relationships">
  <Relationship Id="rId3" Type="http://schemas.openxmlformats.org/officeDocument/2006/relationships/drawing" Target="../drawings/drawing12.xml" />
  <Relationship Id="rId2" Type="http://schemas.openxmlformats.org/officeDocument/2006/relationships/printerSettings" Target="../printerSettings/printerSettings26.bin" />
  <Relationship Id="rId1" Type="http://schemas.openxmlformats.org/officeDocument/2006/relationships/printerSettings" Target="../printerSettings/printerSettings25.bin" />
</Relationships>
</file>

<file path=xl/worksheets/_rels/sheet14.xml.rels>&#65279;<?xml version="1.0" encoding="utf-8" standalone="yes"?>
<Relationships xmlns="http://schemas.openxmlformats.org/package/2006/relationships">
  <Relationship Id="rId2" Type="http://schemas.openxmlformats.org/officeDocument/2006/relationships/printerSettings" Target="../printerSettings/printerSettings28.bin" />
  <Relationship Id="rId1" Type="http://schemas.openxmlformats.org/officeDocument/2006/relationships/printerSettings" Target="../printerSettings/printerSettings27.bin" />
</Relationships>
</file>

<file path=xl/worksheets/_rels/sheet2.xml.rels>&#65279;<?xml version="1.0" encoding="utf-8" standalone="yes"?>
<Relationships xmlns="http://schemas.openxmlformats.org/package/2006/relationships">
  <Relationship Id="rId3" Type="http://schemas.openxmlformats.org/officeDocument/2006/relationships/drawing" Target="../drawings/drawing1.xml" />
  <Relationship Id="rId2" Type="http://schemas.openxmlformats.org/officeDocument/2006/relationships/printerSettings" Target="../printerSettings/printerSettings4.bin" />
  <Relationship Id="rId1" Type="http://schemas.openxmlformats.org/officeDocument/2006/relationships/printerSettings" Target="../printerSettings/printerSettings3.bin" />
</Relationships>
</file>

<file path=xl/worksheets/_rels/sheet3.xml.rels>&#65279;<?xml version="1.0" encoding="utf-8" standalone="yes"?>
<Relationships xmlns="http://schemas.openxmlformats.org/package/2006/relationships">
  <Relationship Id="rId2" Type="http://schemas.openxmlformats.org/officeDocument/2006/relationships/printerSettings" Target="../printerSettings/printerSettings6.bin" />
  <Relationship Id="rId1" Type="http://schemas.openxmlformats.org/officeDocument/2006/relationships/printerSettings" Target="../printerSettings/printerSettings5.bin" />
</Relationships>
</file>

<file path=xl/worksheets/_rels/sheet4.xml.rels>&#65279;<?xml version="1.0" encoding="utf-8" standalone="yes"?>
<Relationships xmlns="http://schemas.openxmlformats.org/package/2006/relationships">
  <Relationship Id="rId3" Type="http://schemas.openxmlformats.org/officeDocument/2006/relationships/drawing" Target="../drawings/drawing2.xml" />
  <Relationship Id="rId2" Type="http://schemas.openxmlformats.org/officeDocument/2006/relationships/printerSettings" Target="../printerSettings/printerSettings8.bin" />
  <Relationship Id="rId1" Type="http://schemas.openxmlformats.org/officeDocument/2006/relationships/printerSettings" Target="../printerSettings/printerSettings7.bin" />
</Relationships>
</file>

<file path=xl/worksheets/_rels/sheet5.xml.rels>&#65279;<?xml version="1.0" encoding="utf-8" standalone="yes"?>
<Relationships xmlns="http://schemas.openxmlformats.org/package/2006/relationships">
  <Relationship Id="rId3" Type="http://schemas.openxmlformats.org/officeDocument/2006/relationships/drawing" Target="../drawings/drawing3.xml" />
  <Relationship Id="rId2" Type="http://schemas.openxmlformats.org/officeDocument/2006/relationships/printerSettings" Target="../printerSettings/printerSettings10.bin" />
  <Relationship Id="rId1" Type="http://schemas.openxmlformats.org/officeDocument/2006/relationships/printerSettings" Target="../printerSettings/printerSettings9.bin" />
</Relationships>
</file>

<file path=xl/worksheets/_rels/sheet6.xml.rels>&#65279;<?xml version="1.0" encoding="utf-8" standalone="yes"?>
<Relationships xmlns="http://schemas.openxmlformats.org/package/2006/relationships">
  <Relationship Id="rId3" Type="http://schemas.openxmlformats.org/officeDocument/2006/relationships/drawing" Target="../drawings/drawing4.xml" />
  <Relationship Id="rId2" Type="http://schemas.openxmlformats.org/officeDocument/2006/relationships/printerSettings" Target="../printerSettings/printerSettings12.bin" />
  <Relationship Id="rId1" Type="http://schemas.openxmlformats.org/officeDocument/2006/relationships/printerSettings" Target="../printerSettings/printerSettings11.bin" />
</Relationships>
</file>

<file path=xl/worksheets/_rels/sheet7.xml.rels>&#65279;<?xml version="1.0" encoding="utf-8" standalone="yes"?>
<Relationships xmlns="http://schemas.openxmlformats.org/package/2006/relationships">
  <Relationship Id="rId3" Type="http://schemas.openxmlformats.org/officeDocument/2006/relationships/drawing" Target="../drawings/drawing6.xml" />
  <Relationship Id="rId2" Type="http://schemas.openxmlformats.org/officeDocument/2006/relationships/printerSettings" Target="../printerSettings/printerSettings14.bin" />
  <Relationship Id="rId1" Type="http://schemas.openxmlformats.org/officeDocument/2006/relationships/printerSettings" Target="../printerSettings/printerSettings13.bin" />
</Relationships>
</file>

<file path=xl/worksheets/_rels/sheet8.xml.rels>&#65279;<?xml version="1.0" encoding="utf-8" standalone="yes"?>
<Relationships xmlns="http://schemas.openxmlformats.org/package/2006/relationships">
  <Relationship Id="rId3" Type="http://schemas.openxmlformats.org/officeDocument/2006/relationships/drawing" Target="../drawings/drawing7.xml" />
  <Relationship Id="rId2" Type="http://schemas.openxmlformats.org/officeDocument/2006/relationships/printerSettings" Target="../printerSettings/printerSettings16.bin" />
  <Relationship Id="rId1" Type="http://schemas.openxmlformats.org/officeDocument/2006/relationships/printerSettings" Target="../printerSettings/printerSettings15.bin" />
</Relationships>
</file>

<file path=xl/worksheets/_rels/sheet9.xml.rels>&#65279;<?xml version="1.0" encoding="utf-8" standalone="yes"?>
<Relationships xmlns="http://schemas.openxmlformats.org/package/2006/relationships">
  <Relationship Id="rId3" Type="http://schemas.openxmlformats.org/officeDocument/2006/relationships/drawing" Target="../drawings/drawing8.xml" />
  <Relationship Id="rId2" Type="http://schemas.openxmlformats.org/officeDocument/2006/relationships/printerSettings" Target="../printerSettings/printerSettings18.bin" />
  <Relationship Id="rId1" Type="http://schemas.openxmlformats.org/officeDocument/2006/relationships/printerSettings" Target="../printerSettings/printerSettings17.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85" zoomScaleNormal="85"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75" thickBot="1" x14ac:dyDescent="0.2">
      <c r="B2" s="170" t="s">
        <v>77</v>
      </c>
      <c r="C2" s="170"/>
      <c r="D2" s="171"/>
    </row>
    <row r="3" spans="1:119" ht="18.75" customHeight="1" thickBot="1" x14ac:dyDescent="0.2">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34490682</v>
      </c>
      <c r="BO4" s="449"/>
      <c r="BP4" s="449"/>
      <c r="BQ4" s="449"/>
      <c r="BR4" s="449"/>
      <c r="BS4" s="449"/>
      <c r="BT4" s="449"/>
      <c r="BU4" s="450"/>
      <c r="BV4" s="448">
        <v>32861202</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16.100000000000001</v>
      </c>
      <c r="CU4" s="589"/>
      <c r="CV4" s="589"/>
      <c r="CW4" s="589"/>
      <c r="CX4" s="589"/>
      <c r="CY4" s="589"/>
      <c r="CZ4" s="589"/>
      <c r="DA4" s="590"/>
      <c r="DB4" s="588">
        <v>14.3</v>
      </c>
      <c r="DC4" s="589"/>
      <c r="DD4" s="589"/>
      <c r="DE4" s="589"/>
      <c r="DF4" s="589"/>
      <c r="DG4" s="589"/>
      <c r="DH4" s="589"/>
      <c r="DI4" s="590"/>
    </row>
    <row r="5" spans="1:119" ht="18.75" customHeight="1" x14ac:dyDescent="0.15">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31853407</v>
      </c>
      <c r="BO5" s="420"/>
      <c r="BP5" s="420"/>
      <c r="BQ5" s="420"/>
      <c r="BR5" s="420"/>
      <c r="BS5" s="420"/>
      <c r="BT5" s="420"/>
      <c r="BU5" s="421"/>
      <c r="BV5" s="419">
        <v>30345088</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91.8</v>
      </c>
      <c r="CU5" s="417"/>
      <c r="CV5" s="417"/>
      <c r="CW5" s="417"/>
      <c r="CX5" s="417"/>
      <c r="CY5" s="417"/>
      <c r="CZ5" s="417"/>
      <c r="DA5" s="418"/>
      <c r="DB5" s="416">
        <v>88.2</v>
      </c>
      <c r="DC5" s="417"/>
      <c r="DD5" s="417"/>
      <c r="DE5" s="417"/>
      <c r="DF5" s="417"/>
      <c r="DG5" s="417"/>
      <c r="DH5" s="417"/>
      <c r="DI5" s="418"/>
    </row>
    <row r="6" spans="1:119" ht="18.75" customHeight="1" x14ac:dyDescent="0.15">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2637275</v>
      </c>
      <c r="BO6" s="420"/>
      <c r="BP6" s="420"/>
      <c r="BQ6" s="420"/>
      <c r="BR6" s="420"/>
      <c r="BS6" s="420"/>
      <c r="BT6" s="420"/>
      <c r="BU6" s="421"/>
      <c r="BV6" s="419">
        <v>2516114</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92.2</v>
      </c>
      <c r="CU6" s="563"/>
      <c r="CV6" s="563"/>
      <c r="CW6" s="563"/>
      <c r="CX6" s="563"/>
      <c r="CY6" s="563"/>
      <c r="CZ6" s="563"/>
      <c r="DA6" s="564"/>
      <c r="DB6" s="562">
        <v>89.1</v>
      </c>
      <c r="DC6" s="563"/>
      <c r="DD6" s="563"/>
      <c r="DE6" s="563"/>
      <c r="DF6" s="563"/>
      <c r="DG6" s="563"/>
      <c r="DH6" s="563"/>
      <c r="DI6" s="564"/>
    </row>
    <row r="7" spans="1:119" ht="18.75" customHeight="1" x14ac:dyDescent="0.15">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227172</v>
      </c>
      <c r="BO7" s="420"/>
      <c r="BP7" s="420"/>
      <c r="BQ7" s="420"/>
      <c r="BR7" s="420"/>
      <c r="BS7" s="420"/>
      <c r="BT7" s="420"/>
      <c r="BU7" s="421"/>
      <c r="BV7" s="419">
        <v>398615</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14986645</v>
      </c>
      <c r="CU7" s="420"/>
      <c r="CV7" s="420"/>
      <c r="CW7" s="420"/>
      <c r="CX7" s="420"/>
      <c r="CY7" s="420"/>
      <c r="CZ7" s="420"/>
      <c r="DA7" s="421"/>
      <c r="DB7" s="419">
        <v>14791048</v>
      </c>
      <c r="DC7" s="420"/>
      <c r="DD7" s="420"/>
      <c r="DE7" s="420"/>
      <c r="DF7" s="420"/>
      <c r="DG7" s="420"/>
      <c r="DH7" s="420"/>
      <c r="DI7" s="421"/>
    </row>
    <row r="8" spans="1:119" ht="18.75" customHeight="1" thickBot="1" x14ac:dyDescent="0.2">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90</v>
      </c>
      <c r="AV8" s="478"/>
      <c r="AW8" s="478"/>
      <c r="AX8" s="478"/>
      <c r="AY8" s="433" t="s">
        <v>104</v>
      </c>
      <c r="AZ8" s="434"/>
      <c r="BA8" s="434"/>
      <c r="BB8" s="434"/>
      <c r="BC8" s="434"/>
      <c r="BD8" s="434"/>
      <c r="BE8" s="434"/>
      <c r="BF8" s="434"/>
      <c r="BG8" s="434"/>
      <c r="BH8" s="434"/>
      <c r="BI8" s="434"/>
      <c r="BJ8" s="434"/>
      <c r="BK8" s="434"/>
      <c r="BL8" s="434"/>
      <c r="BM8" s="435"/>
      <c r="BN8" s="419">
        <v>2410103</v>
      </c>
      <c r="BO8" s="420"/>
      <c r="BP8" s="420"/>
      <c r="BQ8" s="420"/>
      <c r="BR8" s="420"/>
      <c r="BS8" s="420"/>
      <c r="BT8" s="420"/>
      <c r="BU8" s="421"/>
      <c r="BV8" s="419">
        <v>2117499</v>
      </c>
      <c r="BW8" s="420"/>
      <c r="BX8" s="420"/>
      <c r="BY8" s="420"/>
      <c r="BZ8" s="420"/>
      <c r="CA8" s="420"/>
      <c r="CB8" s="420"/>
      <c r="CC8" s="421"/>
      <c r="CD8" s="459" t="s">
        <v>105</v>
      </c>
      <c r="CE8" s="379"/>
      <c r="CF8" s="379"/>
      <c r="CG8" s="379"/>
      <c r="CH8" s="379"/>
      <c r="CI8" s="379"/>
      <c r="CJ8" s="379"/>
      <c r="CK8" s="379"/>
      <c r="CL8" s="379"/>
      <c r="CM8" s="379"/>
      <c r="CN8" s="379"/>
      <c r="CO8" s="379"/>
      <c r="CP8" s="379"/>
      <c r="CQ8" s="379"/>
      <c r="CR8" s="379"/>
      <c r="CS8" s="460"/>
      <c r="CT8" s="522">
        <v>0.65</v>
      </c>
      <c r="CU8" s="523"/>
      <c r="CV8" s="523"/>
      <c r="CW8" s="523"/>
      <c r="CX8" s="523"/>
      <c r="CY8" s="523"/>
      <c r="CZ8" s="523"/>
      <c r="DA8" s="524"/>
      <c r="DB8" s="522">
        <v>0.66</v>
      </c>
      <c r="DC8" s="523"/>
      <c r="DD8" s="523"/>
      <c r="DE8" s="523"/>
      <c r="DF8" s="523"/>
      <c r="DG8" s="523"/>
      <c r="DH8" s="523"/>
      <c r="DI8" s="524"/>
    </row>
    <row r="9" spans="1:119" ht="18.75" customHeight="1" thickBot="1" x14ac:dyDescent="0.2">
      <c r="A9" s="169"/>
      <c r="B9" s="551" t="s">
        <v>106</v>
      </c>
      <c r="C9" s="552"/>
      <c r="D9" s="552"/>
      <c r="E9" s="552"/>
      <c r="F9" s="552"/>
      <c r="G9" s="552"/>
      <c r="H9" s="552"/>
      <c r="I9" s="552"/>
      <c r="J9" s="552"/>
      <c r="K9" s="470"/>
      <c r="L9" s="553" t="s">
        <v>107</v>
      </c>
      <c r="M9" s="554"/>
      <c r="N9" s="554"/>
      <c r="O9" s="554"/>
      <c r="P9" s="554"/>
      <c r="Q9" s="555"/>
      <c r="R9" s="556">
        <v>62140</v>
      </c>
      <c r="S9" s="557"/>
      <c r="T9" s="557"/>
      <c r="U9" s="557"/>
      <c r="V9" s="558"/>
      <c r="W9" s="488" t="s">
        <v>108</v>
      </c>
      <c r="X9" s="489"/>
      <c r="Y9" s="489"/>
      <c r="Z9" s="489"/>
      <c r="AA9" s="489"/>
      <c r="AB9" s="489"/>
      <c r="AC9" s="489"/>
      <c r="AD9" s="489"/>
      <c r="AE9" s="489"/>
      <c r="AF9" s="489"/>
      <c r="AG9" s="489"/>
      <c r="AH9" s="489"/>
      <c r="AI9" s="489"/>
      <c r="AJ9" s="489"/>
      <c r="AK9" s="489"/>
      <c r="AL9" s="559"/>
      <c r="AM9" s="476" t="s">
        <v>109</v>
      </c>
      <c r="AN9" s="376"/>
      <c r="AO9" s="376"/>
      <c r="AP9" s="376"/>
      <c r="AQ9" s="376"/>
      <c r="AR9" s="376"/>
      <c r="AS9" s="376"/>
      <c r="AT9" s="377"/>
      <c r="AU9" s="477" t="s">
        <v>90</v>
      </c>
      <c r="AV9" s="478"/>
      <c r="AW9" s="478"/>
      <c r="AX9" s="478"/>
      <c r="AY9" s="433" t="s">
        <v>110</v>
      </c>
      <c r="AZ9" s="434"/>
      <c r="BA9" s="434"/>
      <c r="BB9" s="434"/>
      <c r="BC9" s="434"/>
      <c r="BD9" s="434"/>
      <c r="BE9" s="434"/>
      <c r="BF9" s="434"/>
      <c r="BG9" s="434"/>
      <c r="BH9" s="434"/>
      <c r="BI9" s="434"/>
      <c r="BJ9" s="434"/>
      <c r="BK9" s="434"/>
      <c r="BL9" s="434"/>
      <c r="BM9" s="435"/>
      <c r="BN9" s="419">
        <v>292604</v>
      </c>
      <c r="BO9" s="420"/>
      <c r="BP9" s="420"/>
      <c r="BQ9" s="420"/>
      <c r="BR9" s="420"/>
      <c r="BS9" s="420"/>
      <c r="BT9" s="420"/>
      <c r="BU9" s="421"/>
      <c r="BV9" s="419">
        <v>179263</v>
      </c>
      <c r="BW9" s="420"/>
      <c r="BX9" s="420"/>
      <c r="BY9" s="420"/>
      <c r="BZ9" s="420"/>
      <c r="CA9" s="420"/>
      <c r="CB9" s="420"/>
      <c r="CC9" s="421"/>
      <c r="CD9" s="459" t="s">
        <v>111</v>
      </c>
      <c r="CE9" s="379"/>
      <c r="CF9" s="379"/>
      <c r="CG9" s="379"/>
      <c r="CH9" s="379"/>
      <c r="CI9" s="379"/>
      <c r="CJ9" s="379"/>
      <c r="CK9" s="379"/>
      <c r="CL9" s="379"/>
      <c r="CM9" s="379"/>
      <c r="CN9" s="379"/>
      <c r="CO9" s="379"/>
      <c r="CP9" s="379"/>
      <c r="CQ9" s="379"/>
      <c r="CR9" s="379"/>
      <c r="CS9" s="460"/>
      <c r="CT9" s="416">
        <v>9.4</v>
      </c>
      <c r="CU9" s="417"/>
      <c r="CV9" s="417"/>
      <c r="CW9" s="417"/>
      <c r="CX9" s="417"/>
      <c r="CY9" s="417"/>
      <c r="CZ9" s="417"/>
      <c r="DA9" s="418"/>
      <c r="DB9" s="416">
        <v>10.4</v>
      </c>
      <c r="DC9" s="417"/>
      <c r="DD9" s="417"/>
      <c r="DE9" s="417"/>
      <c r="DF9" s="417"/>
      <c r="DG9" s="417"/>
      <c r="DH9" s="417"/>
      <c r="DI9" s="418"/>
    </row>
    <row r="10" spans="1:119" ht="18.75" customHeight="1" thickBot="1" x14ac:dyDescent="0.2">
      <c r="A10" s="169"/>
      <c r="B10" s="551"/>
      <c r="C10" s="552"/>
      <c r="D10" s="552"/>
      <c r="E10" s="552"/>
      <c r="F10" s="552"/>
      <c r="G10" s="552"/>
      <c r="H10" s="552"/>
      <c r="I10" s="552"/>
      <c r="J10" s="552"/>
      <c r="K10" s="470"/>
      <c r="L10" s="375" t="s">
        <v>112</v>
      </c>
      <c r="M10" s="376"/>
      <c r="N10" s="376"/>
      <c r="O10" s="376"/>
      <c r="P10" s="376"/>
      <c r="Q10" s="377"/>
      <c r="R10" s="372">
        <v>62194</v>
      </c>
      <c r="S10" s="373"/>
      <c r="T10" s="373"/>
      <c r="U10" s="373"/>
      <c r="V10" s="432"/>
      <c r="W10" s="560"/>
      <c r="X10" s="370"/>
      <c r="Y10" s="370"/>
      <c r="Z10" s="370"/>
      <c r="AA10" s="370"/>
      <c r="AB10" s="370"/>
      <c r="AC10" s="370"/>
      <c r="AD10" s="370"/>
      <c r="AE10" s="370"/>
      <c r="AF10" s="370"/>
      <c r="AG10" s="370"/>
      <c r="AH10" s="370"/>
      <c r="AI10" s="370"/>
      <c r="AJ10" s="370"/>
      <c r="AK10" s="370"/>
      <c r="AL10" s="561"/>
      <c r="AM10" s="476" t="s">
        <v>113</v>
      </c>
      <c r="AN10" s="376"/>
      <c r="AO10" s="376"/>
      <c r="AP10" s="376"/>
      <c r="AQ10" s="376"/>
      <c r="AR10" s="376"/>
      <c r="AS10" s="376"/>
      <c r="AT10" s="377"/>
      <c r="AU10" s="477" t="s">
        <v>90</v>
      </c>
      <c r="AV10" s="478"/>
      <c r="AW10" s="478"/>
      <c r="AX10" s="478"/>
      <c r="AY10" s="433" t="s">
        <v>114</v>
      </c>
      <c r="AZ10" s="434"/>
      <c r="BA10" s="434"/>
      <c r="BB10" s="434"/>
      <c r="BC10" s="434"/>
      <c r="BD10" s="434"/>
      <c r="BE10" s="434"/>
      <c r="BF10" s="434"/>
      <c r="BG10" s="434"/>
      <c r="BH10" s="434"/>
      <c r="BI10" s="434"/>
      <c r="BJ10" s="434"/>
      <c r="BK10" s="434"/>
      <c r="BL10" s="434"/>
      <c r="BM10" s="435"/>
      <c r="BN10" s="419">
        <v>1060291</v>
      </c>
      <c r="BO10" s="420"/>
      <c r="BP10" s="420"/>
      <c r="BQ10" s="420"/>
      <c r="BR10" s="420"/>
      <c r="BS10" s="420"/>
      <c r="BT10" s="420"/>
      <c r="BU10" s="421"/>
      <c r="BV10" s="419">
        <v>967090</v>
      </c>
      <c r="BW10" s="420"/>
      <c r="BX10" s="420"/>
      <c r="BY10" s="420"/>
      <c r="BZ10" s="420"/>
      <c r="CA10" s="420"/>
      <c r="CB10" s="420"/>
      <c r="CC10" s="421"/>
      <c r="CD10" s="172" t="s">
        <v>115</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551"/>
      <c r="C11" s="552"/>
      <c r="D11" s="552"/>
      <c r="E11" s="552"/>
      <c r="F11" s="552"/>
      <c r="G11" s="552"/>
      <c r="H11" s="552"/>
      <c r="I11" s="552"/>
      <c r="J11" s="552"/>
      <c r="K11" s="470"/>
      <c r="L11" s="380" t="s">
        <v>116</v>
      </c>
      <c r="M11" s="381"/>
      <c r="N11" s="381"/>
      <c r="O11" s="381"/>
      <c r="P11" s="381"/>
      <c r="Q11" s="382"/>
      <c r="R11" s="548" t="s">
        <v>117</v>
      </c>
      <c r="S11" s="549"/>
      <c r="T11" s="549"/>
      <c r="U11" s="549"/>
      <c r="V11" s="550"/>
      <c r="W11" s="560"/>
      <c r="X11" s="370"/>
      <c r="Y11" s="370"/>
      <c r="Z11" s="370"/>
      <c r="AA11" s="370"/>
      <c r="AB11" s="370"/>
      <c r="AC11" s="370"/>
      <c r="AD11" s="370"/>
      <c r="AE11" s="370"/>
      <c r="AF11" s="370"/>
      <c r="AG11" s="370"/>
      <c r="AH11" s="370"/>
      <c r="AI11" s="370"/>
      <c r="AJ11" s="370"/>
      <c r="AK11" s="370"/>
      <c r="AL11" s="561"/>
      <c r="AM11" s="476" t="s">
        <v>118</v>
      </c>
      <c r="AN11" s="376"/>
      <c r="AO11" s="376"/>
      <c r="AP11" s="376"/>
      <c r="AQ11" s="376"/>
      <c r="AR11" s="376"/>
      <c r="AS11" s="376"/>
      <c r="AT11" s="377"/>
      <c r="AU11" s="477" t="s">
        <v>119</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15">
      <c r="A12" s="169"/>
      <c r="B12" s="525" t="s">
        <v>123</v>
      </c>
      <c r="C12" s="526"/>
      <c r="D12" s="526"/>
      <c r="E12" s="526"/>
      <c r="F12" s="526"/>
      <c r="G12" s="526"/>
      <c r="H12" s="526"/>
      <c r="I12" s="526"/>
      <c r="J12" s="526"/>
      <c r="K12" s="527"/>
      <c r="L12" s="534" t="s">
        <v>124</v>
      </c>
      <c r="M12" s="535"/>
      <c r="N12" s="535"/>
      <c r="O12" s="535"/>
      <c r="P12" s="535"/>
      <c r="Q12" s="536"/>
      <c r="R12" s="537">
        <v>60204</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119</v>
      </c>
      <c r="AV12" s="478"/>
      <c r="AW12" s="478"/>
      <c r="AX12" s="478"/>
      <c r="AY12" s="433" t="s">
        <v>128</v>
      </c>
      <c r="AZ12" s="434"/>
      <c r="BA12" s="434"/>
      <c r="BB12" s="434"/>
      <c r="BC12" s="434"/>
      <c r="BD12" s="434"/>
      <c r="BE12" s="434"/>
      <c r="BF12" s="434"/>
      <c r="BG12" s="434"/>
      <c r="BH12" s="434"/>
      <c r="BI12" s="434"/>
      <c r="BJ12" s="434"/>
      <c r="BK12" s="434"/>
      <c r="BL12" s="434"/>
      <c r="BM12" s="435"/>
      <c r="BN12" s="419">
        <v>653422</v>
      </c>
      <c r="BO12" s="420"/>
      <c r="BP12" s="420"/>
      <c r="BQ12" s="420"/>
      <c r="BR12" s="420"/>
      <c r="BS12" s="420"/>
      <c r="BT12" s="420"/>
      <c r="BU12" s="421"/>
      <c r="BV12" s="419">
        <v>15572</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15">
      <c r="A13" s="169"/>
      <c r="B13" s="528"/>
      <c r="C13" s="529"/>
      <c r="D13" s="529"/>
      <c r="E13" s="529"/>
      <c r="F13" s="529"/>
      <c r="G13" s="529"/>
      <c r="H13" s="529"/>
      <c r="I13" s="529"/>
      <c r="J13" s="529"/>
      <c r="K13" s="530"/>
      <c r="L13" s="178"/>
      <c r="M13" s="503" t="s">
        <v>130</v>
      </c>
      <c r="N13" s="504"/>
      <c r="O13" s="504"/>
      <c r="P13" s="504"/>
      <c r="Q13" s="505"/>
      <c r="R13" s="506">
        <v>59480</v>
      </c>
      <c r="S13" s="507"/>
      <c r="T13" s="507"/>
      <c r="U13" s="507"/>
      <c r="V13" s="508"/>
      <c r="W13" s="509" t="s">
        <v>131</v>
      </c>
      <c r="X13" s="405"/>
      <c r="Y13" s="405"/>
      <c r="Z13" s="405"/>
      <c r="AA13" s="405"/>
      <c r="AB13" s="406"/>
      <c r="AC13" s="372">
        <v>3113</v>
      </c>
      <c r="AD13" s="373"/>
      <c r="AE13" s="373"/>
      <c r="AF13" s="373"/>
      <c r="AG13" s="374"/>
      <c r="AH13" s="372">
        <v>3299</v>
      </c>
      <c r="AI13" s="373"/>
      <c r="AJ13" s="373"/>
      <c r="AK13" s="373"/>
      <c r="AL13" s="432"/>
      <c r="AM13" s="476" t="s">
        <v>132</v>
      </c>
      <c r="AN13" s="376"/>
      <c r="AO13" s="376"/>
      <c r="AP13" s="376"/>
      <c r="AQ13" s="376"/>
      <c r="AR13" s="376"/>
      <c r="AS13" s="376"/>
      <c r="AT13" s="377"/>
      <c r="AU13" s="477" t="s">
        <v>119</v>
      </c>
      <c r="AV13" s="478"/>
      <c r="AW13" s="478"/>
      <c r="AX13" s="478"/>
      <c r="AY13" s="433" t="s">
        <v>133</v>
      </c>
      <c r="AZ13" s="434"/>
      <c r="BA13" s="434"/>
      <c r="BB13" s="434"/>
      <c r="BC13" s="434"/>
      <c r="BD13" s="434"/>
      <c r="BE13" s="434"/>
      <c r="BF13" s="434"/>
      <c r="BG13" s="434"/>
      <c r="BH13" s="434"/>
      <c r="BI13" s="434"/>
      <c r="BJ13" s="434"/>
      <c r="BK13" s="434"/>
      <c r="BL13" s="434"/>
      <c r="BM13" s="435"/>
      <c r="BN13" s="419">
        <v>699473</v>
      </c>
      <c r="BO13" s="420"/>
      <c r="BP13" s="420"/>
      <c r="BQ13" s="420"/>
      <c r="BR13" s="420"/>
      <c r="BS13" s="420"/>
      <c r="BT13" s="420"/>
      <c r="BU13" s="421"/>
      <c r="BV13" s="419">
        <v>1130781</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4.9000000000000004</v>
      </c>
      <c r="CU13" s="417"/>
      <c r="CV13" s="417"/>
      <c r="CW13" s="417"/>
      <c r="CX13" s="417"/>
      <c r="CY13" s="417"/>
      <c r="CZ13" s="417"/>
      <c r="DA13" s="418"/>
      <c r="DB13" s="416">
        <v>4.7</v>
      </c>
      <c r="DC13" s="417"/>
      <c r="DD13" s="417"/>
      <c r="DE13" s="417"/>
      <c r="DF13" s="417"/>
      <c r="DG13" s="417"/>
      <c r="DH13" s="417"/>
      <c r="DI13" s="418"/>
    </row>
    <row r="14" spans="1:119" ht="18.75" customHeight="1" thickBot="1" x14ac:dyDescent="0.2">
      <c r="A14" s="169"/>
      <c r="B14" s="528"/>
      <c r="C14" s="529"/>
      <c r="D14" s="529"/>
      <c r="E14" s="529"/>
      <c r="F14" s="529"/>
      <c r="G14" s="529"/>
      <c r="H14" s="529"/>
      <c r="I14" s="529"/>
      <c r="J14" s="529"/>
      <c r="K14" s="530"/>
      <c r="L14" s="493" t="s">
        <v>135</v>
      </c>
      <c r="M14" s="546"/>
      <c r="N14" s="546"/>
      <c r="O14" s="546"/>
      <c r="P14" s="546"/>
      <c r="Q14" s="547"/>
      <c r="R14" s="506">
        <v>60627</v>
      </c>
      <c r="S14" s="507"/>
      <c r="T14" s="507"/>
      <c r="U14" s="507"/>
      <c r="V14" s="508"/>
      <c r="W14" s="510"/>
      <c r="X14" s="408"/>
      <c r="Y14" s="408"/>
      <c r="Z14" s="408"/>
      <c r="AA14" s="408"/>
      <c r="AB14" s="409"/>
      <c r="AC14" s="499">
        <v>9.5</v>
      </c>
      <c r="AD14" s="500"/>
      <c r="AE14" s="500"/>
      <c r="AF14" s="500"/>
      <c r="AG14" s="501"/>
      <c r="AH14" s="499">
        <v>10.5</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15">
      <c r="A15" s="169"/>
      <c r="B15" s="528"/>
      <c r="C15" s="529"/>
      <c r="D15" s="529"/>
      <c r="E15" s="529"/>
      <c r="F15" s="529"/>
      <c r="G15" s="529"/>
      <c r="H15" s="529"/>
      <c r="I15" s="529"/>
      <c r="J15" s="529"/>
      <c r="K15" s="530"/>
      <c r="L15" s="178"/>
      <c r="M15" s="503" t="s">
        <v>130</v>
      </c>
      <c r="N15" s="504"/>
      <c r="O15" s="504"/>
      <c r="P15" s="504"/>
      <c r="Q15" s="505"/>
      <c r="R15" s="506">
        <v>59983</v>
      </c>
      <c r="S15" s="507"/>
      <c r="T15" s="507"/>
      <c r="U15" s="507"/>
      <c r="V15" s="508"/>
      <c r="W15" s="509" t="s">
        <v>137</v>
      </c>
      <c r="X15" s="405"/>
      <c r="Y15" s="405"/>
      <c r="Z15" s="405"/>
      <c r="AA15" s="405"/>
      <c r="AB15" s="406"/>
      <c r="AC15" s="372">
        <v>9942</v>
      </c>
      <c r="AD15" s="373"/>
      <c r="AE15" s="373"/>
      <c r="AF15" s="373"/>
      <c r="AG15" s="374"/>
      <c r="AH15" s="372">
        <v>9417</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8232661</v>
      </c>
      <c r="BO15" s="449"/>
      <c r="BP15" s="449"/>
      <c r="BQ15" s="449"/>
      <c r="BR15" s="449"/>
      <c r="BS15" s="449"/>
      <c r="BT15" s="449"/>
      <c r="BU15" s="450"/>
      <c r="BV15" s="448">
        <v>8069500</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30.3</v>
      </c>
      <c r="AD16" s="500"/>
      <c r="AE16" s="500"/>
      <c r="AF16" s="500"/>
      <c r="AG16" s="501"/>
      <c r="AH16" s="499">
        <v>30</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12751707</v>
      </c>
      <c r="BO16" s="420"/>
      <c r="BP16" s="420"/>
      <c r="BQ16" s="420"/>
      <c r="BR16" s="420"/>
      <c r="BS16" s="420"/>
      <c r="BT16" s="420"/>
      <c r="BU16" s="421"/>
      <c r="BV16" s="419">
        <v>12386034</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19766</v>
      </c>
      <c r="AD17" s="373"/>
      <c r="AE17" s="373"/>
      <c r="AF17" s="373"/>
      <c r="AG17" s="374"/>
      <c r="AH17" s="372">
        <v>18692</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10399559</v>
      </c>
      <c r="BO17" s="420"/>
      <c r="BP17" s="420"/>
      <c r="BQ17" s="420"/>
      <c r="BR17" s="420"/>
      <c r="BS17" s="420"/>
      <c r="BT17" s="420"/>
      <c r="BU17" s="421"/>
      <c r="BV17" s="419">
        <v>10177926</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69"/>
      <c r="B18" s="469" t="s">
        <v>147</v>
      </c>
      <c r="C18" s="470"/>
      <c r="D18" s="470"/>
      <c r="E18" s="471"/>
      <c r="F18" s="471"/>
      <c r="G18" s="471"/>
      <c r="H18" s="471"/>
      <c r="I18" s="471"/>
      <c r="J18" s="471"/>
      <c r="K18" s="471"/>
      <c r="L18" s="472">
        <v>113.02</v>
      </c>
      <c r="M18" s="472"/>
      <c r="N18" s="472"/>
      <c r="O18" s="472"/>
      <c r="P18" s="472"/>
      <c r="Q18" s="472"/>
      <c r="R18" s="473"/>
      <c r="S18" s="473"/>
      <c r="T18" s="473"/>
      <c r="U18" s="473"/>
      <c r="V18" s="474"/>
      <c r="W18" s="490"/>
      <c r="X18" s="491"/>
      <c r="Y18" s="491"/>
      <c r="Z18" s="491"/>
      <c r="AA18" s="491"/>
      <c r="AB18" s="515"/>
      <c r="AC18" s="389">
        <v>60.2</v>
      </c>
      <c r="AD18" s="390"/>
      <c r="AE18" s="390"/>
      <c r="AF18" s="390"/>
      <c r="AG18" s="475"/>
      <c r="AH18" s="389">
        <v>59.5</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14008143</v>
      </c>
      <c r="BO18" s="420"/>
      <c r="BP18" s="420"/>
      <c r="BQ18" s="420"/>
      <c r="BR18" s="420"/>
      <c r="BS18" s="420"/>
      <c r="BT18" s="420"/>
      <c r="BU18" s="421"/>
      <c r="BV18" s="419">
        <v>13316210</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69"/>
      <c r="B19" s="469" t="s">
        <v>149</v>
      </c>
      <c r="C19" s="470"/>
      <c r="D19" s="470"/>
      <c r="E19" s="471"/>
      <c r="F19" s="471"/>
      <c r="G19" s="471"/>
      <c r="H19" s="471"/>
      <c r="I19" s="471"/>
      <c r="J19" s="471"/>
      <c r="K19" s="471"/>
      <c r="L19" s="479">
        <v>550</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21565903</v>
      </c>
      <c r="BO19" s="420"/>
      <c r="BP19" s="420"/>
      <c r="BQ19" s="420"/>
      <c r="BR19" s="420"/>
      <c r="BS19" s="420"/>
      <c r="BT19" s="420"/>
      <c r="BU19" s="421"/>
      <c r="BV19" s="419">
        <v>20367440</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69"/>
      <c r="B20" s="469" t="s">
        <v>151</v>
      </c>
      <c r="C20" s="470"/>
      <c r="D20" s="470"/>
      <c r="E20" s="471"/>
      <c r="F20" s="471"/>
      <c r="G20" s="471"/>
      <c r="H20" s="471"/>
      <c r="I20" s="471"/>
      <c r="J20" s="471"/>
      <c r="K20" s="471"/>
      <c r="L20" s="479">
        <v>22589</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19868797</v>
      </c>
      <c r="BO22" s="449"/>
      <c r="BP22" s="449"/>
      <c r="BQ22" s="449"/>
      <c r="BR22" s="449"/>
      <c r="BS22" s="449"/>
      <c r="BT22" s="449"/>
      <c r="BU22" s="450"/>
      <c r="BV22" s="448">
        <v>20694311</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14265491</v>
      </c>
      <c r="BO23" s="420"/>
      <c r="BP23" s="420"/>
      <c r="BQ23" s="420"/>
      <c r="BR23" s="420"/>
      <c r="BS23" s="420"/>
      <c r="BT23" s="420"/>
      <c r="BU23" s="421"/>
      <c r="BV23" s="419">
        <v>15027833</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69"/>
      <c r="B24" s="398"/>
      <c r="C24" s="399"/>
      <c r="D24" s="400"/>
      <c r="E24" s="375" t="s">
        <v>161</v>
      </c>
      <c r="F24" s="376"/>
      <c r="G24" s="376"/>
      <c r="H24" s="376"/>
      <c r="I24" s="376"/>
      <c r="J24" s="376"/>
      <c r="K24" s="377"/>
      <c r="L24" s="372">
        <v>1</v>
      </c>
      <c r="M24" s="373"/>
      <c r="N24" s="373"/>
      <c r="O24" s="373"/>
      <c r="P24" s="374"/>
      <c r="Q24" s="372">
        <v>9400</v>
      </c>
      <c r="R24" s="373"/>
      <c r="S24" s="373"/>
      <c r="T24" s="373"/>
      <c r="U24" s="373"/>
      <c r="V24" s="374"/>
      <c r="W24" s="462"/>
      <c r="X24" s="399"/>
      <c r="Y24" s="400"/>
      <c r="Z24" s="375" t="s">
        <v>162</v>
      </c>
      <c r="AA24" s="376"/>
      <c r="AB24" s="376"/>
      <c r="AC24" s="376"/>
      <c r="AD24" s="376"/>
      <c r="AE24" s="376"/>
      <c r="AF24" s="376"/>
      <c r="AG24" s="377"/>
      <c r="AH24" s="372">
        <v>401</v>
      </c>
      <c r="AI24" s="373"/>
      <c r="AJ24" s="373"/>
      <c r="AK24" s="373"/>
      <c r="AL24" s="374"/>
      <c r="AM24" s="372">
        <v>1212624</v>
      </c>
      <c r="AN24" s="373"/>
      <c r="AO24" s="373"/>
      <c r="AP24" s="373"/>
      <c r="AQ24" s="373"/>
      <c r="AR24" s="374"/>
      <c r="AS24" s="372">
        <v>3024</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11635366</v>
      </c>
      <c r="BO24" s="420"/>
      <c r="BP24" s="420"/>
      <c r="BQ24" s="420"/>
      <c r="BR24" s="420"/>
      <c r="BS24" s="420"/>
      <c r="BT24" s="420"/>
      <c r="BU24" s="421"/>
      <c r="BV24" s="419">
        <v>11688470</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69"/>
      <c r="B25" s="398"/>
      <c r="C25" s="399"/>
      <c r="D25" s="400"/>
      <c r="E25" s="375" t="s">
        <v>164</v>
      </c>
      <c r="F25" s="376"/>
      <c r="G25" s="376"/>
      <c r="H25" s="376"/>
      <c r="I25" s="376"/>
      <c r="J25" s="376"/>
      <c r="K25" s="377"/>
      <c r="L25" s="372">
        <v>1</v>
      </c>
      <c r="M25" s="373"/>
      <c r="N25" s="373"/>
      <c r="O25" s="373"/>
      <c r="P25" s="374"/>
      <c r="Q25" s="372">
        <v>7050</v>
      </c>
      <c r="R25" s="373"/>
      <c r="S25" s="373"/>
      <c r="T25" s="373"/>
      <c r="U25" s="373"/>
      <c r="V25" s="374"/>
      <c r="W25" s="462"/>
      <c r="X25" s="399"/>
      <c r="Y25" s="400"/>
      <c r="Z25" s="375" t="s">
        <v>165</v>
      </c>
      <c r="AA25" s="376"/>
      <c r="AB25" s="376"/>
      <c r="AC25" s="376"/>
      <c r="AD25" s="376"/>
      <c r="AE25" s="376"/>
      <c r="AF25" s="376"/>
      <c r="AG25" s="377"/>
      <c r="AH25" s="372">
        <v>69</v>
      </c>
      <c r="AI25" s="373"/>
      <c r="AJ25" s="373"/>
      <c r="AK25" s="373"/>
      <c r="AL25" s="374"/>
      <c r="AM25" s="372">
        <v>200238</v>
      </c>
      <c r="AN25" s="373"/>
      <c r="AO25" s="373"/>
      <c r="AP25" s="373"/>
      <c r="AQ25" s="373"/>
      <c r="AR25" s="374"/>
      <c r="AS25" s="372">
        <v>2902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3420723</v>
      </c>
      <c r="BO25" s="449"/>
      <c r="BP25" s="449"/>
      <c r="BQ25" s="449"/>
      <c r="BR25" s="449"/>
      <c r="BS25" s="449"/>
      <c r="BT25" s="449"/>
      <c r="BU25" s="450"/>
      <c r="BV25" s="448">
        <v>3810805</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69"/>
      <c r="B26" s="398"/>
      <c r="C26" s="399"/>
      <c r="D26" s="400"/>
      <c r="E26" s="375" t="s">
        <v>167</v>
      </c>
      <c r="F26" s="376"/>
      <c r="G26" s="376"/>
      <c r="H26" s="376"/>
      <c r="I26" s="376"/>
      <c r="J26" s="376"/>
      <c r="K26" s="377"/>
      <c r="L26" s="372">
        <v>1</v>
      </c>
      <c r="M26" s="373"/>
      <c r="N26" s="373"/>
      <c r="O26" s="373"/>
      <c r="P26" s="374"/>
      <c r="Q26" s="372">
        <v>6100</v>
      </c>
      <c r="R26" s="373"/>
      <c r="S26" s="373"/>
      <c r="T26" s="373"/>
      <c r="U26" s="373"/>
      <c r="V26" s="374"/>
      <c r="W26" s="462"/>
      <c r="X26" s="399"/>
      <c r="Y26" s="400"/>
      <c r="Z26" s="375" t="s">
        <v>168</v>
      </c>
      <c r="AA26" s="430"/>
      <c r="AB26" s="430"/>
      <c r="AC26" s="430"/>
      <c r="AD26" s="430"/>
      <c r="AE26" s="430"/>
      <c r="AF26" s="430"/>
      <c r="AG26" s="431"/>
      <c r="AH26" s="372">
        <v>31</v>
      </c>
      <c r="AI26" s="373"/>
      <c r="AJ26" s="373"/>
      <c r="AK26" s="373"/>
      <c r="AL26" s="374"/>
      <c r="AM26" s="372">
        <v>100347</v>
      </c>
      <c r="AN26" s="373"/>
      <c r="AO26" s="373"/>
      <c r="AP26" s="373"/>
      <c r="AQ26" s="373"/>
      <c r="AR26" s="374"/>
      <c r="AS26" s="372">
        <v>3237</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69"/>
      <c r="B27" s="398"/>
      <c r="C27" s="399"/>
      <c r="D27" s="400"/>
      <c r="E27" s="375" t="s">
        <v>170</v>
      </c>
      <c r="F27" s="376"/>
      <c r="G27" s="376"/>
      <c r="H27" s="376"/>
      <c r="I27" s="376"/>
      <c r="J27" s="376"/>
      <c r="K27" s="377"/>
      <c r="L27" s="372">
        <v>1</v>
      </c>
      <c r="M27" s="373"/>
      <c r="N27" s="373"/>
      <c r="O27" s="373"/>
      <c r="P27" s="374"/>
      <c r="Q27" s="372">
        <v>5020</v>
      </c>
      <c r="R27" s="373"/>
      <c r="S27" s="373"/>
      <c r="T27" s="373"/>
      <c r="U27" s="373"/>
      <c r="V27" s="374"/>
      <c r="W27" s="462"/>
      <c r="X27" s="399"/>
      <c r="Y27" s="400"/>
      <c r="Z27" s="375" t="s">
        <v>171</v>
      </c>
      <c r="AA27" s="376"/>
      <c r="AB27" s="376"/>
      <c r="AC27" s="376"/>
      <c r="AD27" s="376"/>
      <c r="AE27" s="376"/>
      <c r="AF27" s="376"/>
      <c r="AG27" s="377"/>
      <c r="AH27" s="372">
        <v>6</v>
      </c>
      <c r="AI27" s="373"/>
      <c r="AJ27" s="373"/>
      <c r="AK27" s="373"/>
      <c r="AL27" s="374"/>
      <c r="AM27" s="372">
        <v>23418</v>
      </c>
      <c r="AN27" s="373"/>
      <c r="AO27" s="373"/>
      <c r="AP27" s="373"/>
      <c r="AQ27" s="373"/>
      <c r="AR27" s="374"/>
      <c r="AS27" s="372">
        <v>3903</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179542</v>
      </c>
      <c r="BO27" s="454"/>
      <c r="BP27" s="454"/>
      <c r="BQ27" s="454"/>
      <c r="BR27" s="454"/>
      <c r="BS27" s="454"/>
      <c r="BT27" s="454"/>
      <c r="BU27" s="455"/>
      <c r="BV27" s="453">
        <v>179486</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69"/>
      <c r="B28" s="398"/>
      <c r="C28" s="399"/>
      <c r="D28" s="400"/>
      <c r="E28" s="375" t="s">
        <v>173</v>
      </c>
      <c r="F28" s="376"/>
      <c r="G28" s="376"/>
      <c r="H28" s="376"/>
      <c r="I28" s="376"/>
      <c r="J28" s="376"/>
      <c r="K28" s="377"/>
      <c r="L28" s="372">
        <v>1</v>
      </c>
      <c r="M28" s="373"/>
      <c r="N28" s="373"/>
      <c r="O28" s="373"/>
      <c r="P28" s="374"/>
      <c r="Q28" s="372">
        <v>4470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7733934</v>
      </c>
      <c r="BO28" s="449"/>
      <c r="BP28" s="449"/>
      <c r="BQ28" s="449"/>
      <c r="BR28" s="449"/>
      <c r="BS28" s="449"/>
      <c r="BT28" s="449"/>
      <c r="BU28" s="450"/>
      <c r="BV28" s="448">
        <v>7327065</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69"/>
      <c r="B29" s="398"/>
      <c r="C29" s="399"/>
      <c r="D29" s="400"/>
      <c r="E29" s="375" t="s">
        <v>176</v>
      </c>
      <c r="F29" s="376"/>
      <c r="G29" s="376"/>
      <c r="H29" s="376"/>
      <c r="I29" s="376"/>
      <c r="J29" s="376"/>
      <c r="K29" s="377"/>
      <c r="L29" s="372">
        <v>19</v>
      </c>
      <c r="M29" s="373"/>
      <c r="N29" s="373"/>
      <c r="O29" s="373"/>
      <c r="P29" s="374"/>
      <c r="Q29" s="372">
        <v>4200</v>
      </c>
      <c r="R29" s="373"/>
      <c r="S29" s="373"/>
      <c r="T29" s="373"/>
      <c r="U29" s="373"/>
      <c r="V29" s="374"/>
      <c r="W29" s="463"/>
      <c r="X29" s="464"/>
      <c r="Y29" s="465"/>
      <c r="Z29" s="375" t="s">
        <v>177</v>
      </c>
      <c r="AA29" s="376"/>
      <c r="AB29" s="376"/>
      <c r="AC29" s="376"/>
      <c r="AD29" s="376"/>
      <c r="AE29" s="376"/>
      <c r="AF29" s="376"/>
      <c r="AG29" s="377"/>
      <c r="AH29" s="372">
        <v>407</v>
      </c>
      <c r="AI29" s="373"/>
      <c r="AJ29" s="373"/>
      <c r="AK29" s="373"/>
      <c r="AL29" s="374"/>
      <c r="AM29" s="372">
        <v>1236042</v>
      </c>
      <c r="AN29" s="373"/>
      <c r="AO29" s="373"/>
      <c r="AP29" s="373"/>
      <c r="AQ29" s="373"/>
      <c r="AR29" s="374"/>
      <c r="AS29" s="372">
        <v>3037</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1076403</v>
      </c>
      <c r="BO29" s="420"/>
      <c r="BP29" s="420"/>
      <c r="BQ29" s="420"/>
      <c r="BR29" s="420"/>
      <c r="BS29" s="420"/>
      <c r="BT29" s="420"/>
      <c r="BU29" s="421"/>
      <c r="BV29" s="419">
        <v>986879</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99.9</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2947825</v>
      </c>
      <c r="BO30" s="454"/>
      <c r="BP30" s="454"/>
      <c r="BQ30" s="454"/>
      <c r="BR30" s="454"/>
      <c r="BS30" s="454"/>
      <c r="BT30" s="454"/>
      <c r="BU30" s="455"/>
      <c r="BV30" s="453">
        <v>3036968</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15">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15">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4</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69"/>
      <c r="AM34" s="367">
        <f>IF(AO34="","",MAX(C34:D43,U34:V43)+1)</f>
        <v>7</v>
      </c>
      <c r="AN34" s="367"/>
      <c r="AO34" s="368" t="str">
        <f>IF('各会計、関係団体の財政状況及び健全化判断比率'!B31="","",'各会計、関係団体の財政状況及び健全化判断比率'!B31)</f>
        <v>天童市民病院事業会計</v>
      </c>
      <c r="AP34" s="368"/>
      <c r="AQ34" s="368"/>
      <c r="AR34" s="368"/>
      <c r="AS34" s="368"/>
      <c r="AT34" s="368"/>
      <c r="AU34" s="368"/>
      <c r="AV34" s="368"/>
      <c r="AW34" s="368"/>
      <c r="AX34" s="368"/>
      <c r="AY34" s="368"/>
      <c r="AZ34" s="368"/>
      <c r="BA34" s="368"/>
      <c r="BB34" s="368"/>
      <c r="BC34" s="368"/>
      <c r="BD34" s="169"/>
      <c r="BE34" s="367">
        <f>IF(BG34="","",MAX(C34:D43,U34:V43,AM34:AN43)+1)</f>
        <v>10</v>
      </c>
      <c r="BF34" s="367"/>
      <c r="BG34" s="368" t="str">
        <f>IF('各会計、関係団体の財政状況及び健全化判断比率'!B34="","",'各会計、関係団体の財政状況及び健全化判断比率'!B34)</f>
        <v>工業団地整備事業特別会計</v>
      </c>
      <c r="BH34" s="368"/>
      <c r="BI34" s="368"/>
      <c r="BJ34" s="368"/>
      <c r="BK34" s="368"/>
      <c r="BL34" s="368"/>
      <c r="BM34" s="368"/>
      <c r="BN34" s="368"/>
      <c r="BO34" s="368"/>
      <c r="BP34" s="368"/>
      <c r="BQ34" s="368"/>
      <c r="BR34" s="368"/>
      <c r="BS34" s="368"/>
      <c r="BT34" s="368"/>
      <c r="BU34" s="368"/>
      <c r="BV34" s="169"/>
      <c r="BW34" s="367">
        <f>IF(BY34="","",MAX(C34:D43,U34:V43,AM34:AN43,BE34:BF43)+1)</f>
        <v>11</v>
      </c>
      <c r="BX34" s="367"/>
      <c r="BY34" s="368" t="str">
        <f>IF('各会計、関係団体の財政状況及び健全化判断比率'!B68="","",'各会計、関係団体の財政状況及び健全化判断比率'!B68)</f>
        <v>東根市外二市一町共立衛生処理組合</v>
      </c>
      <c r="BZ34" s="368"/>
      <c r="CA34" s="368"/>
      <c r="CB34" s="368"/>
      <c r="CC34" s="368"/>
      <c r="CD34" s="368"/>
      <c r="CE34" s="368"/>
      <c r="CF34" s="368"/>
      <c r="CG34" s="368"/>
      <c r="CH34" s="368"/>
      <c r="CI34" s="368"/>
      <c r="CJ34" s="368"/>
      <c r="CK34" s="368"/>
      <c r="CL34" s="368"/>
      <c r="CM34" s="368"/>
      <c r="CN34" s="169"/>
      <c r="CO34" s="367">
        <f>IF(CQ34="","",MAX(C34:D43,U34:V43,AM34:AN43,BE34:BF43,BW34:BX43)+1)</f>
        <v>16</v>
      </c>
      <c r="CP34" s="367"/>
      <c r="CQ34" s="368" t="str">
        <f>IF('各会計、関係団体の財政状況及び健全化判断比率'!BS7="","",'各会計、関係団体の財政状況及び健全化判断比率'!BS7)</f>
        <v>スポーツクラブ天童</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15">
      <c r="A35" s="169"/>
      <c r="B35" s="193"/>
      <c r="C35" s="367">
        <f>IF(E35="","",C34+1)</f>
        <v>2</v>
      </c>
      <c r="D35" s="367"/>
      <c r="E35" s="368" t="str">
        <f>IF('各会計、関係団体の財政状況及び健全化判断比率'!B8="","",'各会計、関係団体の財政状況及び健全化判断比率'!B8)</f>
        <v>用地買収特別会計</v>
      </c>
      <c r="F35" s="368"/>
      <c r="G35" s="368"/>
      <c r="H35" s="368"/>
      <c r="I35" s="368"/>
      <c r="J35" s="368"/>
      <c r="K35" s="368"/>
      <c r="L35" s="368"/>
      <c r="M35" s="368"/>
      <c r="N35" s="368"/>
      <c r="O35" s="368"/>
      <c r="P35" s="368"/>
      <c r="Q35" s="368"/>
      <c r="R35" s="368"/>
      <c r="S35" s="368"/>
      <c r="T35" s="169"/>
      <c r="U35" s="367">
        <f>IF(W35="","",U34+1)</f>
        <v>5</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69"/>
      <c r="AM35" s="367">
        <f t="shared" ref="AM35:AM43" si="0">IF(AO35="","",AM34+1)</f>
        <v>8</v>
      </c>
      <c r="AN35" s="367"/>
      <c r="AO35" s="368" t="str">
        <f>IF('各会計、関係団体の財政状況及び健全化判断比率'!B32="","",'各会計、関係団体の財政状況及び健全化判断比率'!B32)</f>
        <v>天童市水道事業会計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12</v>
      </c>
      <c r="BX35" s="367"/>
      <c r="BY35" s="368" t="str">
        <f>IF('各会計、関係団体の財政状況及び健全化判断比率'!B69="","",'各会計、関係団体の財政状況及び健全化判断比率'!B69)</f>
        <v>山形県消防補償等組合</v>
      </c>
      <c r="BZ35" s="368"/>
      <c r="CA35" s="368"/>
      <c r="CB35" s="368"/>
      <c r="CC35" s="368"/>
      <c r="CD35" s="368"/>
      <c r="CE35" s="368"/>
      <c r="CF35" s="368"/>
      <c r="CG35" s="368"/>
      <c r="CH35" s="368"/>
      <c r="CI35" s="368"/>
      <c r="CJ35" s="368"/>
      <c r="CK35" s="368"/>
      <c r="CL35" s="368"/>
      <c r="CM35" s="368"/>
      <c r="CN35" s="169"/>
      <c r="CO35" s="367">
        <f t="shared" ref="CO35:CO43" si="3">IF(CQ35="","",CO34+1)</f>
        <v>17</v>
      </c>
      <c r="CP35" s="367"/>
      <c r="CQ35" s="368" t="str">
        <f>IF('各会計、関係団体の財政状況及び健全化判断比率'!BS8="","",'各会計、関係団体の財政状況及び健全化判断比率'!BS8)</f>
        <v>天童ターミナルビル</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15">
      <c r="A36" s="169"/>
      <c r="B36" s="193"/>
      <c r="C36" s="367">
        <f>IF(E36="","",C35+1)</f>
        <v>3</v>
      </c>
      <c r="D36" s="367"/>
      <c r="E36" s="368" t="str">
        <f>IF('各会計、関係団体の財政状況及び健全化判断比率'!B9="","",'各会計、関係団体の財政状況及び健全化判断比率'!B9)</f>
        <v>市民墓地特別会計</v>
      </c>
      <c r="F36" s="368"/>
      <c r="G36" s="368"/>
      <c r="H36" s="368"/>
      <c r="I36" s="368"/>
      <c r="J36" s="368"/>
      <c r="K36" s="368"/>
      <c r="L36" s="368"/>
      <c r="M36" s="368"/>
      <c r="N36" s="368"/>
      <c r="O36" s="368"/>
      <c r="P36" s="368"/>
      <c r="Q36" s="368"/>
      <c r="R36" s="368"/>
      <c r="S36" s="368"/>
      <c r="T36" s="169"/>
      <c r="U36" s="367">
        <f t="shared" ref="U36:U43" si="4">IF(W36="","",U35+1)</f>
        <v>6</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69"/>
      <c r="AM36" s="367">
        <f t="shared" si="0"/>
        <v>9</v>
      </c>
      <c r="AN36" s="367"/>
      <c r="AO36" s="368" t="str">
        <f>IF('各会計、関係団体の財政状況及び健全化判断比率'!B33="","",'各会計、関係団体の財政状況及び健全化判断比率'!B33)</f>
        <v>天童市公共下水道事業会計</v>
      </c>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13</v>
      </c>
      <c r="BX36" s="367"/>
      <c r="BY36" s="368" t="str">
        <f>IF('各会計、関係団体の財政状況及び健全化判断比率'!B70="","",'各会計、関係団体の財政状況及び健全化判断比率'!B70)</f>
        <v>山形県自治会館管理組合</v>
      </c>
      <c r="BZ36" s="368"/>
      <c r="CA36" s="368"/>
      <c r="CB36" s="368"/>
      <c r="CC36" s="368"/>
      <c r="CD36" s="368"/>
      <c r="CE36" s="368"/>
      <c r="CF36" s="368"/>
      <c r="CG36" s="368"/>
      <c r="CH36" s="368"/>
      <c r="CI36" s="368"/>
      <c r="CJ36" s="368"/>
      <c r="CK36" s="368"/>
      <c r="CL36" s="368"/>
      <c r="CM36" s="368"/>
      <c r="CN36" s="169"/>
      <c r="CO36" s="367">
        <f t="shared" si="3"/>
        <v>18</v>
      </c>
      <c r="CP36" s="367"/>
      <c r="CQ36" s="368" t="str">
        <f>IF('各会計、関係団体の財政状況及び健全化判断比率'!BS9="","",'各会計、関係団体の財政状況及び健全化判断比率'!BS9)</f>
        <v>天童市文化・スポーツ振興事業団</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15">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14</v>
      </c>
      <c r="BX37" s="367"/>
      <c r="BY37" s="368" t="str">
        <f>IF('各会計、関係団体の財政状況及び健全化判断比率'!B71="","",'各会計、関係団体の財政状況及び健全化判断比率'!B71)</f>
        <v>山形県後期高齢者医療広域連合（普通会計分）</v>
      </c>
      <c r="BZ37" s="368"/>
      <c r="CA37" s="368"/>
      <c r="CB37" s="368"/>
      <c r="CC37" s="368"/>
      <c r="CD37" s="368"/>
      <c r="CE37" s="368"/>
      <c r="CF37" s="368"/>
      <c r="CG37" s="368"/>
      <c r="CH37" s="368"/>
      <c r="CI37" s="368"/>
      <c r="CJ37" s="368"/>
      <c r="CK37" s="368"/>
      <c r="CL37" s="368"/>
      <c r="CM37" s="368"/>
      <c r="CN37" s="169"/>
      <c r="CO37" s="367">
        <f t="shared" si="3"/>
        <v>19</v>
      </c>
      <c r="CP37" s="367"/>
      <c r="CQ37" s="368" t="str">
        <f>IF('各会計、関係団体の財政状況及び健全化判断比率'!BS10="","",'各会計、関係団体の財政状況及び健全化判断比率'!BS10)</f>
        <v>天童市土地開発公社</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v>
      </c>
      <c r="DH37" s="365"/>
      <c r="DI37" s="196"/>
    </row>
    <row r="38" spans="1:113" ht="32.25" customHeight="1" x14ac:dyDescent="0.15">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15</v>
      </c>
      <c r="BX38" s="367"/>
      <c r="BY38" s="368" t="str">
        <f>IF('各会計、関係団体の財政状況及び健全化判断比率'!B72="","",'各会計、関係団体の財政状況及び健全化判断比率'!B72)</f>
        <v>山形県後期高齢者医療広域連合（事業会計分）</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15">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t="str">
        <f t="shared" si="2"/>
        <v/>
      </c>
      <c r="BX39" s="367"/>
      <c r="BY39" s="368" t="str">
        <f>IF('各会計、関係団体の財政状況及び健全化判断比率'!B73="","",'各会計、関係団体の財政状況及び健全化判断比率'!B73)</f>
        <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15">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15">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15">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15">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ovnYSIu1wCXPGoQcN2uemk39m68TZV9wDT62gij+2bco04WOg9W11LxEYZJqQf4PSM4Zi+0kxtviwM3P7fIGpw==" saltValue="kXM2IIhO+vu01x0qFk0DtQ==" spinCount="100000" sheet="1" objects="1" scenarios="1"/>
  <customSheetViews>
    <customSheetView guid="{744F56D5-664B-4330-820A-B6079B53B064}" showGridLines="0" fitToPage="1" hiddenRows="1" hiddenColumns="1">
      <pageMargins left="0" right="0" top="0.39370078740157483" bottom="0.39370078740157483" header="0.19685039370078741" footer="0.19685039370078741"/>
      <printOptions horizontalCentered="1"/>
      <pageSetup paperSize="9" scale="55" orientation="landscape" cellComments="asDisplayed" horizontalDpi="300" verticalDpi="300" r:id="rId1"/>
      <headerFooter>
        <oddFooter>&amp;C&amp;P/&amp;N</oddFooter>
      </headerFooter>
    </customSheetView>
  </customSheetViews>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2"/>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5" zoomScaleNormal="8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529</v>
      </c>
      <c r="G33" s="29" t="s">
        <v>530</v>
      </c>
      <c r="H33" s="29" t="s">
        <v>531</v>
      </c>
      <c r="I33" s="29" t="s">
        <v>532</v>
      </c>
      <c r="J33" s="30" t="s">
        <v>533</v>
      </c>
      <c r="K33" s="22"/>
      <c r="L33" s="22"/>
      <c r="M33" s="22"/>
      <c r="N33" s="22"/>
      <c r="O33" s="22"/>
      <c r="P33" s="22"/>
    </row>
    <row r="34" spans="1:16" ht="39" customHeight="1" x14ac:dyDescent="0.15">
      <c r="A34" s="22"/>
      <c r="B34" s="31"/>
      <c r="C34" s="1151" t="s">
        <v>535</v>
      </c>
      <c r="D34" s="1151"/>
      <c r="E34" s="1152"/>
      <c r="F34" s="32">
        <v>14.57</v>
      </c>
      <c r="G34" s="33">
        <v>12.18</v>
      </c>
      <c r="H34" s="33">
        <v>13.48</v>
      </c>
      <c r="I34" s="33">
        <v>14.28</v>
      </c>
      <c r="J34" s="34">
        <v>15.96</v>
      </c>
      <c r="K34" s="22"/>
      <c r="L34" s="22"/>
      <c r="M34" s="22"/>
      <c r="N34" s="22"/>
      <c r="O34" s="22"/>
      <c r="P34" s="22"/>
    </row>
    <row r="35" spans="1:16" ht="39" customHeight="1" x14ac:dyDescent="0.15">
      <c r="A35" s="22"/>
      <c r="B35" s="35"/>
      <c r="C35" s="1145" t="s">
        <v>536</v>
      </c>
      <c r="D35" s="1146"/>
      <c r="E35" s="1147"/>
      <c r="F35" s="36">
        <v>3.96</v>
      </c>
      <c r="G35" s="37">
        <v>6.32</v>
      </c>
      <c r="H35" s="37">
        <v>9.17</v>
      </c>
      <c r="I35" s="37">
        <v>10.07</v>
      </c>
      <c r="J35" s="38">
        <v>10.45</v>
      </c>
      <c r="K35" s="22"/>
      <c r="L35" s="22"/>
      <c r="M35" s="22"/>
      <c r="N35" s="22"/>
      <c r="O35" s="22"/>
      <c r="P35" s="22"/>
    </row>
    <row r="36" spans="1:16" ht="39" customHeight="1" x14ac:dyDescent="0.15">
      <c r="A36" s="22"/>
      <c r="B36" s="35"/>
      <c r="C36" s="1145" t="s">
        <v>537</v>
      </c>
      <c r="D36" s="1146"/>
      <c r="E36" s="1147"/>
      <c r="F36" s="36">
        <v>5.71</v>
      </c>
      <c r="G36" s="37">
        <v>5.78</v>
      </c>
      <c r="H36" s="37">
        <v>7.49</v>
      </c>
      <c r="I36" s="37">
        <v>7.4</v>
      </c>
      <c r="J36" s="38">
        <v>6.92</v>
      </c>
      <c r="K36" s="22"/>
      <c r="L36" s="22"/>
      <c r="M36" s="22"/>
      <c r="N36" s="22"/>
      <c r="O36" s="22"/>
      <c r="P36" s="22"/>
    </row>
    <row r="37" spans="1:16" ht="39" customHeight="1" x14ac:dyDescent="0.15">
      <c r="A37" s="22"/>
      <c r="B37" s="35"/>
      <c r="C37" s="1145" t="s">
        <v>538</v>
      </c>
      <c r="D37" s="1146"/>
      <c r="E37" s="1147"/>
      <c r="F37" s="36">
        <v>12.06</v>
      </c>
      <c r="G37" s="37">
        <v>11.14</v>
      </c>
      <c r="H37" s="37">
        <v>10.41</v>
      </c>
      <c r="I37" s="37">
        <v>6.99</v>
      </c>
      <c r="J37" s="38">
        <v>6.78</v>
      </c>
      <c r="K37" s="22"/>
      <c r="L37" s="22"/>
      <c r="M37" s="22"/>
      <c r="N37" s="22"/>
      <c r="O37" s="22"/>
      <c r="P37" s="22"/>
    </row>
    <row r="38" spans="1:16" ht="39" customHeight="1" x14ac:dyDescent="0.15">
      <c r="A38" s="22"/>
      <c r="B38" s="35"/>
      <c r="C38" s="1145" t="s">
        <v>539</v>
      </c>
      <c r="D38" s="1146"/>
      <c r="E38" s="1147"/>
      <c r="F38" s="36">
        <v>2.06</v>
      </c>
      <c r="G38" s="37">
        <v>2.27</v>
      </c>
      <c r="H38" s="37">
        <v>2.71</v>
      </c>
      <c r="I38" s="37">
        <v>2.6</v>
      </c>
      <c r="J38" s="38">
        <v>2.27</v>
      </c>
      <c r="K38" s="22"/>
      <c r="L38" s="22"/>
      <c r="M38" s="22"/>
      <c r="N38" s="22"/>
      <c r="O38" s="22"/>
      <c r="P38" s="22"/>
    </row>
    <row r="39" spans="1:16" ht="39" customHeight="1" x14ac:dyDescent="0.15">
      <c r="A39" s="22"/>
      <c r="B39" s="35"/>
      <c r="C39" s="1145" t="s">
        <v>540</v>
      </c>
      <c r="D39" s="1146"/>
      <c r="E39" s="1147"/>
      <c r="F39" s="36">
        <v>1.81</v>
      </c>
      <c r="G39" s="37">
        <v>1.83</v>
      </c>
      <c r="H39" s="37">
        <v>0.6</v>
      </c>
      <c r="I39" s="37">
        <v>1.29</v>
      </c>
      <c r="J39" s="38">
        <v>0.63</v>
      </c>
      <c r="K39" s="22"/>
      <c r="L39" s="22"/>
      <c r="M39" s="22"/>
      <c r="N39" s="22"/>
      <c r="O39" s="22"/>
      <c r="P39" s="22"/>
    </row>
    <row r="40" spans="1:16" ht="39" customHeight="1" x14ac:dyDescent="0.15">
      <c r="A40" s="22"/>
      <c r="B40" s="35"/>
      <c r="C40" s="1145" t="s">
        <v>541</v>
      </c>
      <c r="D40" s="1146"/>
      <c r="E40" s="1147"/>
      <c r="F40" s="36">
        <v>0.15</v>
      </c>
      <c r="G40" s="37">
        <v>0.16</v>
      </c>
      <c r="H40" s="37">
        <v>0.17</v>
      </c>
      <c r="I40" s="37">
        <v>0.18</v>
      </c>
      <c r="J40" s="38">
        <v>0.2</v>
      </c>
      <c r="K40" s="22"/>
      <c r="L40" s="22"/>
      <c r="M40" s="22"/>
      <c r="N40" s="22"/>
      <c r="O40" s="22"/>
      <c r="P40" s="22"/>
    </row>
    <row r="41" spans="1:16" ht="39" customHeight="1" x14ac:dyDescent="0.15">
      <c r="A41" s="22"/>
      <c r="B41" s="35"/>
      <c r="C41" s="1145" t="s">
        <v>542</v>
      </c>
      <c r="D41" s="1146"/>
      <c r="E41" s="1147"/>
      <c r="F41" s="36">
        <v>0.01</v>
      </c>
      <c r="G41" s="37">
        <v>0.01</v>
      </c>
      <c r="H41" s="37">
        <v>0.01</v>
      </c>
      <c r="I41" s="37">
        <v>0.01</v>
      </c>
      <c r="J41" s="38">
        <v>0.09</v>
      </c>
      <c r="K41" s="22"/>
      <c r="L41" s="22"/>
      <c r="M41" s="22"/>
      <c r="N41" s="22"/>
      <c r="O41" s="22"/>
      <c r="P41" s="22"/>
    </row>
    <row r="42" spans="1:16" ht="39" customHeight="1" x14ac:dyDescent="0.15">
      <c r="A42" s="22"/>
      <c r="B42" s="39"/>
      <c r="C42" s="1145" t="s">
        <v>543</v>
      </c>
      <c r="D42" s="1146"/>
      <c r="E42" s="1147"/>
      <c r="F42" s="36" t="s">
        <v>491</v>
      </c>
      <c r="G42" s="37" t="s">
        <v>491</v>
      </c>
      <c r="H42" s="37" t="s">
        <v>491</v>
      </c>
      <c r="I42" s="37" t="s">
        <v>491</v>
      </c>
      <c r="J42" s="38" t="s">
        <v>491</v>
      </c>
      <c r="K42" s="22"/>
      <c r="L42" s="22"/>
      <c r="M42" s="22"/>
      <c r="N42" s="22"/>
      <c r="O42" s="22"/>
      <c r="P42" s="22"/>
    </row>
    <row r="43" spans="1:16" ht="39" customHeight="1" thickBot="1" x14ac:dyDescent="0.2">
      <c r="A43" s="22"/>
      <c r="B43" s="40"/>
      <c r="C43" s="1148" t="s">
        <v>544</v>
      </c>
      <c r="D43" s="1149"/>
      <c r="E43" s="1150"/>
      <c r="F43" s="41">
        <v>0.04</v>
      </c>
      <c r="G43" s="42">
        <v>0.9</v>
      </c>
      <c r="H43" s="42">
        <v>1.49</v>
      </c>
      <c r="I43" s="42">
        <v>0.99</v>
      </c>
      <c r="J43" s="43">
        <v>0.02</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uM4Gi0teuldrJFwn8LqGxK0KnGmv1vQ44FxujxH+eEOe9WujLpvffjm4jaretzX+qN5S7hVhMd/9FdCWT5viiw==" saltValue="OcIkgn5RtLMk7ABhn8hgMA==" spinCount="100000" sheet="1" objects="1" scenarios="1"/>
  <customSheetViews>
    <customSheetView guid="{744F56D5-664B-4330-820A-B6079B53B064}" showGridLines="0" fitToPage="1" hiddenRows="1" hiddenColumns="1">
      <pageMargins left="0" right="0" top="0.19685039370078741" bottom="0" header="0" footer="0"/>
      <printOptions horizontalCentered="1"/>
      <pageSetup paperSize="9" scale="62" orientation="landscape" horizontalDpi="300" verticalDpi="300" r:id="rId1"/>
      <headerFooter alignWithMargins="0">
        <oddFooter>&amp;C&amp;P/&amp;N</oddFooter>
      </headerFooter>
    </customSheetView>
  </customSheetViews>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2"/>
  <headerFooter alignWithMargins="0">
    <oddFooter>&amp;C&amp;P/&amp;N</oddFooter>
  </headerFooter>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85" zoomScaleNormal="8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529</v>
      </c>
      <c r="L44" s="56" t="s">
        <v>530</v>
      </c>
      <c r="M44" s="56" t="s">
        <v>531</v>
      </c>
      <c r="N44" s="56" t="s">
        <v>532</v>
      </c>
      <c r="O44" s="57" t="s">
        <v>533</v>
      </c>
      <c r="P44" s="48"/>
      <c r="Q44" s="48"/>
      <c r="R44" s="48"/>
      <c r="S44" s="48"/>
      <c r="T44" s="48"/>
      <c r="U44" s="48"/>
    </row>
    <row r="45" spans="1:21" ht="30.75" customHeight="1" x14ac:dyDescent="0.15">
      <c r="A45" s="48"/>
      <c r="B45" s="1176" t="s">
        <v>9</v>
      </c>
      <c r="C45" s="1177"/>
      <c r="D45" s="58"/>
      <c r="E45" s="1182" t="s">
        <v>10</v>
      </c>
      <c r="F45" s="1182"/>
      <c r="G45" s="1182"/>
      <c r="H45" s="1182"/>
      <c r="I45" s="1182"/>
      <c r="J45" s="1183"/>
      <c r="K45" s="59">
        <v>2232</v>
      </c>
      <c r="L45" s="60">
        <v>2286</v>
      </c>
      <c r="M45" s="60">
        <v>2319</v>
      </c>
      <c r="N45" s="60">
        <v>2142</v>
      </c>
      <c r="O45" s="61">
        <v>2047</v>
      </c>
      <c r="P45" s="48"/>
      <c r="Q45" s="48"/>
      <c r="R45" s="48"/>
      <c r="S45" s="48"/>
      <c r="T45" s="48"/>
      <c r="U45" s="48"/>
    </row>
    <row r="46" spans="1:21" ht="30.75" customHeight="1" x14ac:dyDescent="0.15">
      <c r="A46" s="48"/>
      <c r="B46" s="1178"/>
      <c r="C46" s="1179"/>
      <c r="D46" s="62"/>
      <c r="E46" s="1155" t="s">
        <v>11</v>
      </c>
      <c r="F46" s="1155"/>
      <c r="G46" s="1155"/>
      <c r="H46" s="1155"/>
      <c r="I46" s="1155"/>
      <c r="J46" s="1156"/>
      <c r="K46" s="63" t="s">
        <v>491</v>
      </c>
      <c r="L46" s="64" t="s">
        <v>491</v>
      </c>
      <c r="M46" s="64" t="s">
        <v>491</v>
      </c>
      <c r="N46" s="64" t="s">
        <v>491</v>
      </c>
      <c r="O46" s="65" t="s">
        <v>491</v>
      </c>
      <c r="P46" s="48"/>
      <c r="Q46" s="48"/>
      <c r="R46" s="48"/>
      <c r="S46" s="48"/>
      <c r="T46" s="48"/>
      <c r="U46" s="48"/>
    </row>
    <row r="47" spans="1:21" ht="30.75" customHeight="1" x14ac:dyDescent="0.15">
      <c r="A47" s="48"/>
      <c r="B47" s="1178"/>
      <c r="C47" s="1179"/>
      <c r="D47" s="62"/>
      <c r="E47" s="1155" t="s">
        <v>12</v>
      </c>
      <c r="F47" s="1155"/>
      <c r="G47" s="1155"/>
      <c r="H47" s="1155"/>
      <c r="I47" s="1155"/>
      <c r="J47" s="1156"/>
      <c r="K47" s="63" t="s">
        <v>491</v>
      </c>
      <c r="L47" s="64" t="s">
        <v>491</v>
      </c>
      <c r="M47" s="64" t="s">
        <v>491</v>
      </c>
      <c r="N47" s="64" t="s">
        <v>491</v>
      </c>
      <c r="O47" s="65" t="s">
        <v>491</v>
      </c>
      <c r="P47" s="48"/>
      <c r="Q47" s="48"/>
      <c r="R47" s="48"/>
      <c r="S47" s="48"/>
      <c r="T47" s="48"/>
      <c r="U47" s="48"/>
    </row>
    <row r="48" spans="1:21" ht="30.75" customHeight="1" x14ac:dyDescent="0.15">
      <c r="A48" s="48"/>
      <c r="B48" s="1178"/>
      <c r="C48" s="1179"/>
      <c r="D48" s="62"/>
      <c r="E48" s="1155" t="s">
        <v>13</v>
      </c>
      <c r="F48" s="1155"/>
      <c r="G48" s="1155"/>
      <c r="H48" s="1155"/>
      <c r="I48" s="1155"/>
      <c r="J48" s="1156"/>
      <c r="K48" s="63">
        <v>546</v>
      </c>
      <c r="L48" s="64">
        <v>451</v>
      </c>
      <c r="M48" s="64">
        <v>477</v>
      </c>
      <c r="N48" s="64">
        <v>416</v>
      </c>
      <c r="O48" s="65">
        <v>452</v>
      </c>
      <c r="P48" s="48"/>
      <c r="Q48" s="48"/>
      <c r="R48" s="48"/>
      <c r="S48" s="48"/>
      <c r="T48" s="48"/>
      <c r="U48" s="48"/>
    </row>
    <row r="49" spans="1:21" ht="30.75" customHeight="1" x14ac:dyDescent="0.15">
      <c r="A49" s="48"/>
      <c r="B49" s="1178"/>
      <c r="C49" s="1179"/>
      <c r="D49" s="62"/>
      <c r="E49" s="1155" t="s">
        <v>14</v>
      </c>
      <c r="F49" s="1155"/>
      <c r="G49" s="1155"/>
      <c r="H49" s="1155"/>
      <c r="I49" s="1155"/>
      <c r="J49" s="1156"/>
      <c r="K49" s="63">
        <v>54</v>
      </c>
      <c r="L49" s="64">
        <v>73</v>
      </c>
      <c r="M49" s="64">
        <v>78</v>
      </c>
      <c r="N49" s="64">
        <v>91</v>
      </c>
      <c r="O49" s="65">
        <v>132</v>
      </c>
      <c r="P49" s="48"/>
      <c r="Q49" s="48"/>
      <c r="R49" s="48"/>
      <c r="S49" s="48"/>
      <c r="T49" s="48"/>
      <c r="U49" s="48"/>
    </row>
    <row r="50" spans="1:21" ht="30.75" customHeight="1" x14ac:dyDescent="0.15">
      <c r="A50" s="48"/>
      <c r="B50" s="1178"/>
      <c r="C50" s="1179"/>
      <c r="D50" s="62"/>
      <c r="E50" s="1155" t="s">
        <v>15</v>
      </c>
      <c r="F50" s="1155"/>
      <c r="G50" s="1155"/>
      <c r="H50" s="1155"/>
      <c r="I50" s="1155"/>
      <c r="J50" s="1156"/>
      <c r="K50" s="63">
        <v>31</v>
      </c>
      <c r="L50" s="64">
        <v>31</v>
      </c>
      <c r="M50" s="64">
        <v>31</v>
      </c>
      <c r="N50" s="64">
        <v>31</v>
      </c>
      <c r="O50" s="65">
        <v>32</v>
      </c>
      <c r="P50" s="48"/>
      <c r="Q50" s="48"/>
      <c r="R50" s="48"/>
      <c r="S50" s="48"/>
      <c r="T50" s="48"/>
      <c r="U50" s="48"/>
    </row>
    <row r="51" spans="1:21" ht="30.75" customHeight="1" x14ac:dyDescent="0.15">
      <c r="A51" s="48"/>
      <c r="B51" s="1180"/>
      <c r="C51" s="1181"/>
      <c r="D51" s="66"/>
      <c r="E51" s="1155" t="s">
        <v>16</v>
      </c>
      <c r="F51" s="1155"/>
      <c r="G51" s="1155"/>
      <c r="H51" s="1155"/>
      <c r="I51" s="1155"/>
      <c r="J51" s="1156"/>
      <c r="K51" s="63" t="s">
        <v>491</v>
      </c>
      <c r="L51" s="64" t="s">
        <v>491</v>
      </c>
      <c r="M51" s="64" t="s">
        <v>491</v>
      </c>
      <c r="N51" s="64" t="s">
        <v>491</v>
      </c>
      <c r="O51" s="65" t="s">
        <v>491</v>
      </c>
      <c r="P51" s="48"/>
      <c r="Q51" s="48"/>
      <c r="R51" s="48"/>
      <c r="S51" s="48"/>
      <c r="T51" s="48"/>
      <c r="U51" s="48"/>
    </row>
    <row r="52" spans="1:21" ht="30.75" customHeight="1" x14ac:dyDescent="0.15">
      <c r="A52" s="48"/>
      <c r="B52" s="1153" t="s">
        <v>17</v>
      </c>
      <c r="C52" s="1154"/>
      <c r="D52" s="66"/>
      <c r="E52" s="1155" t="s">
        <v>18</v>
      </c>
      <c r="F52" s="1155"/>
      <c r="G52" s="1155"/>
      <c r="H52" s="1155"/>
      <c r="I52" s="1155"/>
      <c r="J52" s="1156"/>
      <c r="K52" s="63">
        <v>2303</v>
      </c>
      <c r="L52" s="64">
        <v>2332</v>
      </c>
      <c r="M52" s="64">
        <v>2175</v>
      </c>
      <c r="N52" s="64">
        <v>2118</v>
      </c>
      <c r="O52" s="65">
        <v>2032</v>
      </c>
      <c r="P52" s="48"/>
      <c r="Q52" s="48"/>
      <c r="R52" s="48"/>
      <c r="S52" s="48"/>
      <c r="T52" s="48"/>
      <c r="U52" s="48"/>
    </row>
    <row r="53" spans="1:21" ht="30.75" customHeight="1" thickBot="1" x14ac:dyDescent="0.2">
      <c r="A53" s="48"/>
      <c r="B53" s="1157" t="s">
        <v>19</v>
      </c>
      <c r="C53" s="1158"/>
      <c r="D53" s="67"/>
      <c r="E53" s="1159" t="s">
        <v>20</v>
      </c>
      <c r="F53" s="1159"/>
      <c r="G53" s="1159"/>
      <c r="H53" s="1159"/>
      <c r="I53" s="1159"/>
      <c r="J53" s="1160"/>
      <c r="K53" s="68">
        <v>560</v>
      </c>
      <c r="L53" s="69">
        <v>509</v>
      </c>
      <c r="M53" s="69">
        <v>730</v>
      </c>
      <c r="N53" s="69">
        <v>562</v>
      </c>
      <c r="O53" s="70">
        <v>631</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545</v>
      </c>
      <c r="L57" s="81" t="s">
        <v>546</v>
      </c>
      <c r="M57" s="81" t="s">
        <v>547</v>
      </c>
      <c r="N57" s="81" t="s">
        <v>548</v>
      </c>
      <c r="O57" s="82" t="s">
        <v>549</v>
      </c>
      <c r="P57" s="48"/>
      <c r="Q57" s="48"/>
      <c r="R57" s="48"/>
      <c r="S57" s="48"/>
      <c r="T57" s="48"/>
      <c r="U57" s="48"/>
    </row>
    <row r="58" spans="1:21" ht="31.5" customHeight="1" x14ac:dyDescent="0.15">
      <c r="B58" s="1161" t="s">
        <v>24</v>
      </c>
      <c r="C58" s="1162"/>
      <c r="D58" s="1167" t="s">
        <v>25</v>
      </c>
      <c r="E58" s="1168"/>
      <c r="F58" s="1168"/>
      <c r="G58" s="1168"/>
      <c r="H58" s="1168"/>
      <c r="I58" s="1168"/>
      <c r="J58" s="1169"/>
      <c r="K58" s="83" t="s">
        <v>491</v>
      </c>
      <c r="L58" s="84" t="s">
        <v>491</v>
      </c>
      <c r="M58" s="84" t="s">
        <v>491</v>
      </c>
      <c r="N58" s="84" t="s">
        <v>491</v>
      </c>
      <c r="O58" s="85" t="s">
        <v>491</v>
      </c>
    </row>
    <row r="59" spans="1:21" ht="31.5" customHeight="1" x14ac:dyDescent="0.15">
      <c r="B59" s="1163"/>
      <c r="C59" s="1164"/>
      <c r="D59" s="1170" t="s">
        <v>26</v>
      </c>
      <c r="E59" s="1171"/>
      <c r="F59" s="1171"/>
      <c r="G59" s="1171"/>
      <c r="H59" s="1171"/>
      <c r="I59" s="1171"/>
      <c r="J59" s="1172"/>
      <c r="K59" s="86" t="s">
        <v>491</v>
      </c>
      <c r="L59" s="87" t="s">
        <v>491</v>
      </c>
      <c r="M59" s="87" t="s">
        <v>491</v>
      </c>
      <c r="N59" s="87" t="s">
        <v>491</v>
      </c>
      <c r="O59" s="88" t="s">
        <v>491</v>
      </c>
    </row>
    <row r="60" spans="1:21" ht="31.5" customHeight="1" thickBot="1" x14ac:dyDescent="0.2">
      <c r="B60" s="1165"/>
      <c r="C60" s="1166"/>
      <c r="D60" s="1173" t="s">
        <v>27</v>
      </c>
      <c r="E60" s="1174"/>
      <c r="F60" s="1174"/>
      <c r="G60" s="1174"/>
      <c r="H60" s="1174"/>
      <c r="I60" s="1174"/>
      <c r="J60" s="1175"/>
      <c r="K60" s="89" t="s">
        <v>491</v>
      </c>
      <c r="L60" s="90" t="s">
        <v>491</v>
      </c>
      <c r="M60" s="90" t="s">
        <v>491</v>
      </c>
      <c r="N60" s="90" t="s">
        <v>491</v>
      </c>
      <c r="O60" s="91" t="s">
        <v>491</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xXf+XqxNqnQt3EjWu3Nz/auXQTFc3X4QmiIGqHcjwZt4y5ENnDInuD5HHfhCzylId86YIw+dbpu3EY7sEq9UJg==" saltValue="+AQqQEdvBRaKsHw92LPCqQ==" spinCount="100000" sheet="1" objects="1" scenarios="1"/>
  <customSheetViews>
    <customSheetView guid="{744F56D5-664B-4330-820A-B6079B53B064}" showGridLines="0" fitToPage="1" hiddenRows="1" hiddenColumns="1">
      <pageMargins left="0" right="0" top="0.19685039370078741" bottom="0.23622047244094491" header="0" footer="0"/>
      <printOptions horizontalCentered="1"/>
      <pageSetup paperSize="9" scale="56" orientation="landscape" horizontalDpi="300" verticalDpi="300" r:id="rId1"/>
      <headerFooter alignWithMargins="0">
        <oddFooter>&amp;C&amp;P/&amp;N</oddFooter>
      </headerFooter>
    </customSheetView>
  </customSheetViews>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2"/>
  <headerFooter alignWithMargins="0">
    <oddFooter>&amp;C&amp;P/&amp;N</oddFoot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5" zoomScaleNormal="85"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529</v>
      </c>
      <c r="J40" s="103" t="s">
        <v>530</v>
      </c>
      <c r="K40" s="103" t="s">
        <v>531</v>
      </c>
      <c r="L40" s="103" t="s">
        <v>532</v>
      </c>
      <c r="M40" s="104" t="s">
        <v>533</v>
      </c>
    </row>
    <row r="41" spans="2:13" ht="27.75" customHeight="1" x14ac:dyDescent="0.15">
      <c r="B41" s="1196" t="s">
        <v>30</v>
      </c>
      <c r="C41" s="1197"/>
      <c r="D41" s="105"/>
      <c r="E41" s="1198" t="s">
        <v>31</v>
      </c>
      <c r="F41" s="1198"/>
      <c r="G41" s="1198"/>
      <c r="H41" s="1199"/>
      <c r="I41" s="343">
        <v>22170</v>
      </c>
      <c r="J41" s="344">
        <v>21949</v>
      </c>
      <c r="K41" s="344">
        <v>21209</v>
      </c>
      <c r="L41" s="344">
        <v>20694</v>
      </c>
      <c r="M41" s="345">
        <v>19869</v>
      </c>
    </row>
    <row r="42" spans="2:13" ht="27.75" customHeight="1" x14ac:dyDescent="0.15">
      <c r="B42" s="1186"/>
      <c r="C42" s="1187"/>
      <c r="D42" s="106"/>
      <c r="E42" s="1190" t="s">
        <v>32</v>
      </c>
      <c r="F42" s="1190"/>
      <c r="G42" s="1190"/>
      <c r="H42" s="1191"/>
      <c r="I42" s="346">
        <v>533</v>
      </c>
      <c r="J42" s="347">
        <v>502</v>
      </c>
      <c r="K42" s="347">
        <v>472</v>
      </c>
      <c r="L42" s="347">
        <v>441</v>
      </c>
      <c r="M42" s="348">
        <v>411</v>
      </c>
    </row>
    <row r="43" spans="2:13" ht="27.75" customHeight="1" x14ac:dyDescent="0.15">
      <c r="B43" s="1186"/>
      <c r="C43" s="1187"/>
      <c r="D43" s="106"/>
      <c r="E43" s="1190" t="s">
        <v>33</v>
      </c>
      <c r="F43" s="1190"/>
      <c r="G43" s="1190"/>
      <c r="H43" s="1191"/>
      <c r="I43" s="346">
        <v>4747</v>
      </c>
      <c r="J43" s="347">
        <v>4668</v>
      </c>
      <c r="K43" s="347">
        <v>4651</v>
      </c>
      <c r="L43" s="347">
        <v>4254</v>
      </c>
      <c r="M43" s="348">
        <v>3823</v>
      </c>
    </row>
    <row r="44" spans="2:13" ht="27.75" customHeight="1" x14ac:dyDescent="0.15">
      <c r="B44" s="1186"/>
      <c r="C44" s="1187"/>
      <c r="D44" s="106"/>
      <c r="E44" s="1190" t="s">
        <v>34</v>
      </c>
      <c r="F44" s="1190"/>
      <c r="G44" s="1190"/>
      <c r="H44" s="1191"/>
      <c r="I44" s="346">
        <v>415</v>
      </c>
      <c r="J44" s="347">
        <v>551</v>
      </c>
      <c r="K44" s="347">
        <v>507</v>
      </c>
      <c r="L44" s="347">
        <v>444</v>
      </c>
      <c r="M44" s="348">
        <v>322</v>
      </c>
    </row>
    <row r="45" spans="2:13" ht="27.75" customHeight="1" x14ac:dyDescent="0.15">
      <c r="B45" s="1186"/>
      <c r="C45" s="1187"/>
      <c r="D45" s="106"/>
      <c r="E45" s="1190" t="s">
        <v>35</v>
      </c>
      <c r="F45" s="1190"/>
      <c r="G45" s="1190"/>
      <c r="H45" s="1191"/>
      <c r="I45" s="346">
        <v>3078</v>
      </c>
      <c r="J45" s="347">
        <v>3109</v>
      </c>
      <c r="K45" s="347">
        <v>3188</v>
      </c>
      <c r="L45" s="347">
        <v>3269</v>
      </c>
      <c r="M45" s="348">
        <v>3109</v>
      </c>
    </row>
    <row r="46" spans="2:13" ht="27.75" customHeight="1" x14ac:dyDescent="0.15">
      <c r="B46" s="1186"/>
      <c r="C46" s="1187"/>
      <c r="D46" s="107"/>
      <c r="E46" s="1190" t="s">
        <v>36</v>
      </c>
      <c r="F46" s="1190"/>
      <c r="G46" s="1190"/>
      <c r="H46" s="1191"/>
      <c r="I46" s="346">
        <v>48</v>
      </c>
      <c r="J46" s="347">
        <v>35</v>
      </c>
      <c r="K46" s="347">
        <v>22</v>
      </c>
      <c r="L46" s="347" t="s">
        <v>491</v>
      </c>
      <c r="M46" s="348" t="s">
        <v>491</v>
      </c>
    </row>
    <row r="47" spans="2:13" ht="27.75" customHeight="1" x14ac:dyDescent="0.15">
      <c r="B47" s="1186"/>
      <c r="C47" s="1187"/>
      <c r="D47" s="108"/>
      <c r="E47" s="1200" t="s">
        <v>37</v>
      </c>
      <c r="F47" s="1201"/>
      <c r="G47" s="1201"/>
      <c r="H47" s="1202"/>
      <c r="I47" s="346" t="s">
        <v>491</v>
      </c>
      <c r="J47" s="347" t="s">
        <v>491</v>
      </c>
      <c r="K47" s="347" t="s">
        <v>491</v>
      </c>
      <c r="L47" s="347" t="s">
        <v>491</v>
      </c>
      <c r="M47" s="348" t="s">
        <v>491</v>
      </c>
    </row>
    <row r="48" spans="2:13" ht="27.75" customHeight="1" x14ac:dyDescent="0.15">
      <c r="B48" s="1186"/>
      <c r="C48" s="1187"/>
      <c r="D48" s="106"/>
      <c r="E48" s="1190" t="s">
        <v>38</v>
      </c>
      <c r="F48" s="1190"/>
      <c r="G48" s="1190"/>
      <c r="H48" s="1191"/>
      <c r="I48" s="346" t="s">
        <v>491</v>
      </c>
      <c r="J48" s="347" t="s">
        <v>491</v>
      </c>
      <c r="K48" s="347" t="s">
        <v>491</v>
      </c>
      <c r="L48" s="347" t="s">
        <v>491</v>
      </c>
      <c r="M48" s="348" t="s">
        <v>491</v>
      </c>
    </row>
    <row r="49" spans="2:13" ht="27.75" customHeight="1" x14ac:dyDescent="0.15">
      <c r="B49" s="1188"/>
      <c r="C49" s="1189"/>
      <c r="D49" s="106"/>
      <c r="E49" s="1190" t="s">
        <v>39</v>
      </c>
      <c r="F49" s="1190"/>
      <c r="G49" s="1190"/>
      <c r="H49" s="1191"/>
      <c r="I49" s="346" t="s">
        <v>491</v>
      </c>
      <c r="J49" s="347" t="s">
        <v>491</v>
      </c>
      <c r="K49" s="347" t="s">
        <v>491</v>
      </c>
      <c r="L49" s="347" t="s">
        <v>491</v>
      </c>
      <c r="M49" s="348" t="s">
        <v>491</v>
      </c>
    </row>
    <row r="50" spans="2:13" ht="27.75" customHeight="1" x14ac:dyDescent="0.15">
      <c r="B50" s="1184" t="s">
        <v>40</v>
      </c>
      <c r="C50" s="1185"/>
      <c r="D50" s="109"/>
      <c r="E50" s="1190" t="s">
        <v>41</v>
      </c>
      <c r="F50" s="1190"/>
      <c r="G50" s="1190"/>
      <c r="H50" s="1191"/>
      <c r="I50" s="346">
        <v>7945</v>
      </c>
      <c r="J50" s="347">
        <v>11319</v>
      </c>
      <c r="K50" s="347">
        <v>12315</v>
      </c>
      <c r="L50" s="347">
        <v>13686</v>
      </c>
      <c r="M50" s="348">
        <v>14255</v>
      </c>
    </row>
    <row r="51" spans="2:13" ht="27.75" customHeight="1" x14ac:dyDescent="0.15">
      <c r="B51" s="1186"/>
      <c r="C51" s="1187"/>
      <c r="D51" s="106"/>
      <c r="E51" s="1190" t="s">
        <v>42</v>
      </c>
      <c r="F51" s="1190"/>
      <c r="G51" s="1190"/>
      <c r="H51" s="1191"/>
      <c r="I51" s="346">
        <v>2809</v>
      </c>
      <c r="J51" s="347">
        <v>2999</v>
      </c>
      <c r="K51" s="347">
        <v>3017</v>
      </c>
      <c r="L51" s="347">
        <v>2838</v>
      </c>
      <c r="M51" s="348">
        <v>2506</v>
      </c>
    </row>
    <row r="52" spans="2:13" ht="27.75" customHeight="1" x14ac:dyDescent="0.15">
      <c r="B52" s="1188"/>
      <c r="C52" s="1189"/>
      <c r="D52" s="106"/>
      <c r="E52" s="1190" t="s">
        <v>43</v>
      </c>
      <c r="F52" s="1190"/>
      <c r="G52" s="1190"/>
      <c r="H52" s="1191"/>
      <c r="I52" s="346">
        <v>20974</v>
      </c>
      <c r="J52" s="347">
        <v>20506</v>
      </c>
      <c r="K52" s="347">
        <v>19599</v>
      </c>
      <c r="L52" s="347">
        <v>18446</v>
      </c>
      <c r="M52" s="348">
        <v>17229</v>
      </c>
    </row>
    <row r="53" spans="2:13" ht="27.75" customHeight="1" thickBot="1" x14ac:dyDescent="0.2">
      <c r="B53" s="1192" t="s">
        <v>19</v>
      </c>
      <c r="C53" s="1193"/>
      <c r="D53" s="110"/>
      <c r="E53" s="1194" t="s">
        <v>44</v>
      </c>
      <c r="F53" s="1194"/>
      <c r="G53" s="1194"/>
      <c r="H53" s="1195"/>
      <c r="I53" s="349">
        <v>-738</v>
      </c>
      <c r="J53" s="350">
        <v>-4009</v>
      </c>
      <c r="K53" s="350">
        <v>-4882</v>
      </c>
      <c r="L53" s="350">
        <v>-5867</v>
      </c>
      <c r="M53" s="351">
        <v>-6455</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Yb1OGiOs5eENVkzmv1SPGlJRy/E0EqOZEqt2w0sA8dI4h2mBDxZE0iO1cL9jk08LpGokOlxcEYBwDGfGO7HFEg==" saltValue="zCHrotf+Iguv+5g9it5H7w==" spinCount="100000" sheet="1" objects="1" scenarios="1"/>
  <customSheetViews>
    <customSheetView guid="{744F56D5-664B-4330-820A-B6079B53B064}" showGridLines="0" fitToPage="1" hiddenRows="1" hiddenColumns="1">
      <pageMargins left="0" right="0" top="0.19685039370078741" bottom="0" header="0" footer="0"/>
      <printOptions horizontalCentered="1"/>
      <pageSetup paperSize="9" scale="60" orientation="landscape" horizontalDpi="300" verticalDpi="300" r:id="rId1"/>
      <headerFooter alignWithMargins="0">
        <oddFooter>&amp;C&amp;P/&amp;N</oddFooter>
      </headerFooter>
    </customSheetView>
  </customSheetViews>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2"/>
  <headerFooter alignWithMargins="0">
    <oddFooter>&amp;C&amp;P/&amp;N</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85" zoomScaleNormal="85"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531</v>
      </c>
      <c r="G54" s="119" t="s">
        <v>532</v>
      </c>
      <c r="H54" s="120" t="s">
        <v>533</v>
      </c>
    </row>
    <row r="55" spans="2:8" ht="52.5" customHeight="1" x14ac:dyDescent="0.15">
      <c r="B55" s="121"/>
      <c r="C55" s="1211" t="s">
        <v>46</v>
      </c>
      <c r="D55" s="1211"/>
      <c r="E55" s="1212"/>
      <c r="F55" s="352">
        <v>6376</v>
      </c>
      <c r="G55" s="352">
        <v>7327</v>
      </c>
      <c r="H55" s="353">
        <v>7734</v>
      </c>
    </row>
    <row r="56" spans="2:8" ht="52.5" customHeight="1" x14ac:dyDescent="0.15">
      <c r="B56" s="122"/>
      <c r="C56" s="1213" t="s">
        <v>47</v>
      </c>
      <c r="D56" s="1213"/>
      <c r="E56" s="1214"/>
      <c r="F56" s="354">
        <v>920</v>
      </c>
      <c r="G56" s="354">
        <v>987</v>
      </c>
      <c r="H56" s="355">
        <v>1076</v>
      </c>
    </row>
    <row r="57" spans="2:8" ht="53.25" customHeight="1" x14ac:dyDescent="0.15">
      <c r="B57" s="122"/>
      <c r="C57" s="1215" t="s">
        <v>48</v>
      </c>
      <c r="D57" s="1215"/>
      <c r="E57" s="1216"/>
      <c r="F57" s="356">
        <v>2900</v>
      </c>
      <c r="G57" s="356">
        <v>3037</v>
      </c>
      <c r="H57" s="357">
        <v>2948</v>
      </c>
    </row>
    <row r="58" spans="2:8" ht="45.75" customHeight="1" x14ac:dyDescent="0.15">
      <c r="B58" s="123"/>
      <c r="C58" s="1203" t="s">
        <v>560</v>
      </c>
      <c r="D58" s="1204"/>
      <c r="E58" s="1205"/>
      <c r="F58" s="358">
        <v>1777</v>
      </c>
      <c r="G58" s="358">
        <v>1653</v>
      </c>
      <c r="H58" s="359">
        <v>1454</v>
      </c>
    </row>
    <row r="59" spans="2:8" ht="45.75" customHeight="1" x14ac:dyDescent="0.15">
      <c r="B59" s="123"/>
      <c r="C59" s="1203" t="s">
        <v>561</v>
      </c>
      <c r="D59" s="1204"/>
      <c r="E59" s="1205"/>
      <c r="F59" s="358">
        <v>800</v>
      </c>
      <c r="G59" s="358">
        <v>900</v>
      </c>
      <c r="H59" s="359">
        <v>1001</v>
      </c>
    </row>
    <row r="60" spans="2:8" ht="45.75" customHeight="1" x14ac:dyDescent="0.15">
      <c r="B60" s="123"/>
      <c r="C60" s="1203" t="s">
        <v>562</v>
      </c>
      <c r="D60" s="1204"/>
      <c r="E60" s="1205"/>
      <c r="F60" s="358">
        <v>106</v>
      </c>
      <c r="G60" s="358">
        <v>147</v>
      </c>
      <c r="H60" s="359">
        <v>140</v>
      </c>
    </row>
    <row r="61" spans="2:8" ht="45.75" customHeight="1" x14ac:dyDescent="0.15">
      <c r="B61" s="123"/>
      <c r="C61" s="1203" t="s">
        <v>563</v>
      </c>
      <c r="D61" s="1204"/>
      <c r="E61" s="1205"/>
      <c r="F61" s="358">
        <v>9</v>
      </c>
      <c r="G61" s="358">
        <v>126</v>
      </c>
      <c r="H61" s="359">
        <v>113</v>
      </c>
    </row>
    <row r="62" spans="2:8" ht="45.75" customHeight="1" thickBot="1" x14ac:dyDescent="0.2">
      <c r="B62" s="124"/>
      <c r="C62" s="1206" t="s">
        <v>564</v>
      </c>
      <c r="D62" s="1207"/>
      <c r="E62" s="1208"/>
      <c r="F62" s="360">
        <v>106</v>
      </c>
      <c r="G62" s="360">
        <v>107</v>
      </c>
      <c r="H62" s="361">
        <v>108</v>
      </c>
    </row>
    <row r="63" spans="2:8" ht="52.5" customHeight="1" thickBot="1" x14ac:dyDescent="0.2">
      <c r="B63" s="125"/>
      <c r="C63" s="1209" t="s">
        <v>49</v>
      </c>
      <c r="D63" s="1209"/>
      <c r="E63" s="1210"/>
      <c r="F63" s="362">
        <v>10195</v>
      </c>
      <c r="G63" s="362">
        <v>11351</v>
      </c>
      <c r="H63" s="363">
        <v>11758</v>
      </c>
    </row>
    <row r="64" spans="2:8" x14ac:dyDescent="0.15"/>
  </sheetData>
  <sheetProtection algorithmName="SHA-512" hashValue="sgjc9PtYebp7/Rz4i1E/gGvxxprdGwhJzgIt57Yh2TSgFmh9zfeJviPgKSjJmD+gr8Ux60H6yhXuPAK5MoHqOA==" saltValue="Nv9FMuxo+TndchJj8y6Ygw==" spinCount="100000" sheet="1" objects="1" scenarios="1"/>
  <customSheetViews>
    <customSheetView guid="{744F56D5-664B-4330-820A-B6079B53B064}" scale="70" showGridLines="0" fitToPage="1" hiddenRows="1" hiddenColumns="1">
      <pageMargins left="0" right="0" top="0.19685039370078741" bottom="0" header="0" footer="0"/>
      <printOptions horizontalCentered="1"/>
      <pageSetup paperSize="9" scale="43" orientation="landscape" verticalDpi="300" r:id="rId1"/>
      <headerFooter alignWithMargins="0">
        <oddFooter>&amp;C&amp;P/&amp;N</oddFooter>
      </headerFooter>
    </customSheetView>
  </customSheetViews>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2"/>
  <headerFooter alignWithMargins="0">
    <oddFooter>&amp;C&amp;P/&amp;N</oddFooter>
  </headerFooter>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528</v>
      </c>
      <c r="G2" s="139"/>
      <c r="H2" s="140"/>
    </row>
    <row r="3" spans="1:8" x14ac:dyDescent="0.15">
      <c r="A3" s="136" t="s">
        <v>521</v>
      </c>
      <c r="B3" s="141"/>
      <c r="C3" s="142"/>
      <c r="D3" s="143">
        <v>54007</v>
      </c>
      <c r="E3" s="144"/>
      <c r="F3" s="145">
        <v>70329</v>
      </c>
      <c r="G3" s="146"/>
      <c r="H3" s="147"/>
    </row>
    <row r="4" spans="1:8" x14ac:dyDescent="0.15">
      <c r="A4" s="148"/>
      <c r="B4" s="149"/>
      <c r="C4" s="150"/>
      <c r="D4" s="151">
        <v>31042</v>
      </c>
      <c r="E4" s="152"/>
      <c r="F4" s="153">
        <v>39403</v>
      </c>
      <c r="G4" s="154"/>
      <c r="H4" s="155"/>
    </row>
    <row r="5" spans="1:8" x14ac:dyDescent="0.15">
      <c r="A5" s="136" t="s">
        <v>523</v>
      </c>
      <c r="B5" s="141"/>
      <c r="C5" s="142"/>
      <c r="D5" s="143">
        <v>38277</v>
      </c>
      <c r="E5" s="144"/>
      <c r="F5" s="145">
        <v>54225</v>
      </c>
      <c r="G5" s="146"/>
      <c r="H5" s="147"/>
    </row>
    <row r="6" spans="1:8" x14ac:dyDescent="0.15">
      <c r="A6" s="148"/>
      <c r="B6" s="149"/>
      <c r="C6" s="150"/>
      <c r="D6" s="151">
        <v>21149</v>
      </c>
      <c r="E6" s="152"/>
      <c r="F6" s="153">
        <v>27337</v>
      </c>
      <c r="G6" s="154"/>
      <c r="H6" s="155"/>
    </row>
    <row r="7" spans="1:8" x14ac:dyDescent="0.15">
      <c r="A7" s="136" t="s">
        <v>524</v>
      </c>
      <c r="B7" s="141"/>
      <c r="C7" s="142"/>
      <c r="D7" s="143">
        <v>56511</v>
      </c>
      <c r="E7" s="144"/>
      <c r="F7" s="145">
        <v>54016</v>
      </c>
      <c r="G7" s="146"/>
      <c r="H7" s="147"/>
    </row>
    <row r="8" spans="1:8" x14ac:dyDescent="0.15">
      <c r="A8" s="148"/>
      <c r="B8" s="149"/>
      <c r="C8" s="150"/>
      <c r="D8" s="151">
        <v>29736</v>
      </c>
      <c r="E8" s="152"/>
      <c r="F8" s="153">
        <v>28078</v>
      </c>
      <c r="G8" s="154"/>
      <c r="H8" s="155"/>
    </row>
    <row r="9" spans="1:8" x14ac:dyDescent="0.15">
      <c r="A9" s="136" t="s">
        <v>525</v>
      </c>
      <c r="B9" s="141"/>
      <c r="C9" s="142"/>
      <c r="D9" s="143">
        <v>50693</v>
      </c>
      <c r="E9" s="144"/>
      <c r="F9" s="145">
        <v>52786</v>
      </c>
      <c r="G9" s="146"/>
      <c r="H9" s="147"/>
    </row>
    <row r="10" spans="1:8" x14ac:dyDescent="0.15">
      <c r="A10" s="148"/>
      <c r="B10" s="149"/>
      <c r="C10" s="150"/>
      <c r="D10" s="151">
        <v>33104</v>
      </c>
      <c r="E10" s="152"/>
      <c r="F10" s="153">
        <v>28742</v>
      </c>
      <c r="G10" s="154"/>
      <c r="H10" s="155"/>
    </row>
    <row r="11" spans="1:8" x14ac:dyDescent="0.15">
      <c r="A11" s="136" t="s">
        <v>526</v>
      </c>
      <c r="B11" s="141"/>
      <c r="C11" s="142"/>
      <c r="D11" s="143">
        <v>59421</v>
      </c>
      <c r="E11" s="144"/>
      <c r="F11" s="145">
        <v>58465</v>
      </c>
      <c r="G11" s="146"/>
      <c r="H11" s="147"/>
    </row>
    <row r="12" spans="1:8" x14ac:dyDescent="0.15">
      <c r="A12" s="148"/>
      <c r="B12" s="149"/>
      <c r="C12" s="156"/>
      <c r="D12" s="151">
        <v>30829</v>
      </c>
      <c r="E12" s="152"/>
      <c r="F12" s="153">
        <v>34452</v>
      </c>
      <c r="G12" s="154"/>
      <c r="H12" s="155"/>
    </row>
    <row r="13" spans="1:8" x14ac:dyDescent="0.15">
      <c r="A13" s="136"/>
      <c r="B13" s="141"/>
      <c r="C13" s="157"/>
      <c r="D13" s="158">
        <v>51782</v>
      </c>
      <c r="E13" s="159"/>
      <c r="F13" s="160">
        <v>57964</v>
      </c>
      <c r="G13" s="161"/>
      <c r="H13" s="147"/>
    </row>
    <row r="14" spans="1:8" x14ac:dyDescent="0.15">
      <c r="A14" s="148"/>
      <c r="B14" s="149"/>
      <c r="C14" s="150"/>
      <c r="D14" s="151">
        <v>29172</v>
      </c>
      <c r="E14" s="152"/>
      <c r="F14" s="153">
        <v>31602</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14.64</v>
      </c>
      <c r="C19" s="162">
        <f>ROUND(VALUE(SUBSTITUTE(実質収支比率等に係る経年分析!G$48,"▲","-")),2)</f>
        <v>12.22</v>
      </c>
      <c r="D19" s="162">
        <f>ROUND(VALUE(SUBSTITUTE(実質収支比率等に係る経年分析!H$48,"▲","-")),2)</f>
        <v>13.52</v>
      </c>
      <c r="E19" s="162">
        <f>ROUND(VALUE(SUBSTITUTE(実質収支比率等に係る経年分析!I$48,"▲","-")),2)</f>
        <v>14.32</v>
      </c>
      <c r="F19" s="162">
        <f>ROUND(VALUE(SUBSTITUTE(実質収支比率等に係る経年分析!J$48,"▲","-")),2)</f>
        <v>16.079999999999998</v>
      </c>
    </row>
    <row r="20" spans="1:11" x14ac:dyDescent="0.15">
      <c r="A20" s="162" t="s">
        <v>53</v>
      </c>
      <c r="B20" s="162">
        <f>ROUND(VALUE(SUBSTITUTE(実質収支比率等に係る経年分析!F$47,"▲","-")),2)</f>
        <v>24.94</v>
      </c>
      <c r="C20" s="162">
        <f>ROUND(VALUE(SUBSTITUTE(実質収支比率等に係る経年分析!G$47,"▲","-")),2)</f>
        <v>39.229999999999997</v>
      </c>
      <c r="D20" s="162">
        <f>ROUND(VALUE(SUBSTITUTE(実質収支比率等に係る経年分析!H$47,"▲","-")),2)</f>
        <v>44.47</v>
      </c>
      <c r="E20" s="162">
        <f>ROUND(VALUE(SUBSTITUTE(実質収支比率等に係る経年分析!I$47,"▲","-")),2)</f>
        <v>49.54</v>
      </c>
      <c r="F20" s="162">
        <f>ROUND(VALUE(SUBSTITUTE(実質収支比率等に係る経年分析!J$47,"▲","-")),2)</f>
        <v>51.61</v>
      </c>
    </row>
    <row r="21" spans="1:11" x14ac:dyDescent="0.15">
      <c r="A21" s="162" t="s">
        <v>54</v>
      </c>
      <c r="B21" s="162">
        <f>IF(ISNUMBER(VALUE(SUBSTITUTE(実質収支比率等に係る経年分析!F$49,"▲","-"))),ROUND(VALUE(SUBSTITUTE(実質収支比率等に係る経年分析!F$49,"▲","-")),2),NA())</f>
        <v>-2.59</v>
      </c>
      <c r="C21" s="162">
        <f>IF(ISNUMBER(VALUE(SUBSTITUTE(実質収支比率等に係る経年分析!G$49,"▲","-"))),ROUND(VALUE(SUBSTITUTE(実質収支比率等に係る経年分析!G$49,"▲","-")),2),NA())</f>
        <v>13.57</v>
      </c>
      <c r="D21" s="162">
        <f>IF(ISNUMBER(VALUE(SUBSTITUTE(実質収支比率等に係る経年分析!H$49,"▲","-"))),ROUND(VALUE(SUBSTITUTE(実質収支比率等に係る経年分析!H$49,"▲","-")),2),NA())</f>
        <v>5.57</v>
      </c>
      <c r="E21" s="162">
        <f>IF(ISNUMBER(VALUE(SUBSTITUTE(実質収支比率等に係る経年分析!I$49,"▲","-"))),ROUND(VALUE(SUBSTITUTE(実質収支比率等に係る経年分析!I$49,"▲","-")),2),NA())</f>
        <v>7.65</v>
      </c>
      <c r="F21" s="162">
        <f>IF(ISNUMBER(VALUE(SUBSTITUTE(実質収支比率等に係る経年分析!J$49,"▲","-"))),ROUND(VALUE(SUBSTITUTE(実質収支比率等に係る経年分析!J$49,"▲","-")),2),NA())</f>
        <v>4.67</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0.04</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0.9</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1.49</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0.99</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0.02</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用地買収特別会計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0.01</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0.01</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0.01</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0.01</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0.09</v>
      </c>
    </row>
    <row r="30" spans="1:11" x14ac:dyDescent="0.15">
      <c r="A30" s="163" t="str">
        <f>IF(連結実質赤字比率に係る赤字・黒字の構成分析!C$40="",NA(),連結実質赤字比率に係る赤字・黒字の構成分析!C$40)</f>
        <v>後期高齢者医療特別会計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0.15</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0.16</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0.17</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0.18</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0.2</v>
      </c>
    </row>
    <row r="31" spans="1:11" x14ac:dyDescent="0.15">
      <c r="A31" s="163" t="str">
        <f>IF(連結実質赤字比率に係る赤字・黒字の構成分析!C$39="",NA(),連結実質赤字比率に係る赤字・黒字の構成分析!C$39)</f>
        <v>国民健康保険特別会計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1.81</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1.83</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0.6</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1.29</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0.63</v>
      </c>
    </row>
    <row r="32" spans="1:11" x14ac:dyDescent="0.15">
      <c r="A32" s="163" t="str">
        <f>IF(連結実質赤字比率に係る赤字・黒字の構成分析!C$38="",NA(),連結実質赤字比率に係る赤字・黒字の構成分析!C$38)</f>
        <v>介護保険特別会計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2.06</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2.27</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2.71</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2.6</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2.27</v>
      </c>
    </row>
    <row r="33" spans="1:16" x14ac:dyDescent="0.15">
      <c r="A33" s="163" t="str">
        <f>IF(連結実質赤字比率に係る赤字・黒字の構成分析!C$37="",NA(),連結実質赤字比率に係る赤字・黒字の構成分析!C$37)</f>
        <v>天童市水道事業会計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12.06</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11.14</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10.41</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6.99</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6.78</v>
      </c>
    </row>
    <row r="34" spans="1:16" x14ac:dyDescent="0.15">
      <c r="A34" s="163" t="str">
        <f>IF(連結実質赤字比率に係る赤字・黒字の構成分析!C$36="",NA(),連結実質赤字比率に係る赤字・黒字の構成分析!C$36)</f>
        <v>天童市公共下水道事業会計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5.71</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5.78</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7.49</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7.4</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6.92</v>
      </c>
    </row>
    <row r="35" spans="1:16" x14ac:dyDescent="0.15">
      <c r="A35" s="163" t="str">
        <f>IF(連結実質赤字比率に係る赤字・黒字の構成分析!C$35="",NA(),連結実質赤字比率に係る赤字・黒字の構成分析!C$35)</f>
        <v>天童市民病院事業会計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3.96</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6.32</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9.17</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10.07</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10.45</v>
      </c>
    </row>
    <row r="36" spans="1:16" x14ac:dyDescent="0.15">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14.57</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12.18</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13.48</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14.28</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15.96</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2303</v>
      </c>
      <c r="E42" s="164"/>
      <c r="F42" s="164"/>
      <c r="G42" s="164">
        <f>'実質公債費比率（分子）の構造'!L$52</f>
        <v>2332</v>
      </c>
      <c r="H42" s="164"/>
      <c r="I42" s="164"/>
      <c r="J42" s="164">
        <f>'実質公債費比率（分子）の構造'!M$52</f>
        <v>2175</v>
      </c>
      <c r="K42" s="164"/>
      <c r="L42" s="164"/>
      <c r="M42" s="164">
        <f>'実質公債費比率（分子）の構造'!N$52</f>
        <v>2118</v>
      </c>
      <c r="N42" s="164"/>
      <c r="O42" s="164"/>
      <c r="P42" s="164">
        <f>'実質公債費比率（分子）の構造'!O$52</f>
        <v>2032</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31</v>
      </c>
      <c r="C44" s="164"/>
      <c r="D44" s="164"/>
      <c r="E44" s="164">
        <f>'実質公債費比率（分子）の構造'!L$50</f>
        <v>31</v>
      </c>
      <c r="F44" s="164"/>
      <c r="G44" s="164"/>
      <c r="H44" s="164">
        <f>'実質公債費比率（分子）の構造'!M$50</f>
        <v>31</v>
      </c>
      <c r="I44" s="164"/>
      <c r="J44" s="164"/>
      <c r="K44" s="164">
        <f>'実質公債費比率（分子）の構造'!N$50</f>
        <v>31</v>
      </c>
      <c r="L44" s="164"/>
      <c r="M44" s="164"/>
      <c r="N44" s="164">
        <f>'実質公債費比率（分子）の構造'!O$50</f>
        <v>32</v>
      </c>
      <c r="O44" s="164"/>
      <c r="P44" s="164"/>
    </row>
    <row r="45" spans="1:16" x14ac:dyDescent="0.15">
      <c r="A45" s="164" t="s">
        <v>63</v>
      </c>
      <c r="B45" s="164">
        <f>'実質公債費比率（分子）の構造'!K$49</f>
        <v>54</v>
      </c>
      <c r="C45" s="164"/>
      <c r="D45" s="164"/>
      <c r="E45" s="164">
        <f>'実質公債費比率（分子）の構造'!L$49</f>
        <v>73</v>
      </c>
      <c r="F45" s="164"/>
      <c r="G45" s="164"/>
      <c r="H45" s="164">
        <f>'実質公債費比率（分子）の構造'!M$49</f>
        <v>78</v>
      </c>
      <c r="I45" s="164"/>
      <c r="J45" s="164"/>
      <c r="K45" s="164">
        <f>'実質公債費比率（分子）の構造'!N$49</f>
        <v>91</v>
      </c>
      <c r="L45" s="164"/>
      <c r="M45" s="164"/>
      <c r="N45" s="164">
        <f>'実質公債費比率（分子）の構造'!O$49</f>
        <v>132</v>
      </c>
      <c r="O45" s="164"/>
      <c r="P45" s="164"/>
    </row>
    <row r="46" spans="1:16" x14ac:dyDescent="0.15">
      <c r="A46" s="164" t="s">
        <v>64</v>
      </c>
      <c r="B46" s="164">
        <f>'実質公債費比率（分子）の構造'!K$48</f>
        <v>546</v>
      </c>
      <c r="C46" s="164"/>
      <c r="D46" s="164"/>
      <c r="E46" s="164">
        <f>'実質公債費比率（分子）の構造'!L$48</f>
        <v>451</v>
      </c>
      <c r="F46" s="164"/>
      <c r="G46" s="164"/>
      <c r="H46" s="164">
        <f>'実質公債費比率（分子）の構造'!M$48</f>
        <v>477</v>
      </c>
      <c r="I46" s="164"/>
      <c r="J46" s="164"/>
      <c r="K46" s="164">
        <f>'実質公債費比率（分子）の構造'!N$48</f>
        <v>416</v>
      </c>
      <c r="L46" s="164"/>
      <c r="M46" s="164"/>
      <c r="N46" s="164">
        <f>'実質公債費比率（分子）の構造'!O$48</f>
        <v>452</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2232</v>
      </c>
      <c r="C49" s="164"/>
      <c r="D49" s="164"/>
      <c r="E49" s="164">
        <f>'実質公債費比率（分子）の構造'!L$45</f>
        <v>2286</v>
      </c>
      <c r="F49" s="164"/>
      <c r="G49" s="164"/>
      <c r="H49" s="164">
        <f>'実質公債費比率（分子）の構造'!M$45</f>
        <v>2319</v>
      </c>
      <c r="I49" s="164"/>
      <c r="J49" s="164"/>
      <c r="K49" s="164">
        <f>'実質公債費比率（分子）の構造'!N$45</f>
        <v>2142</v>
      </c>
      <c r="L49" s="164"/>
      <c r="M49" s="164"/>
      <c r="N49" s="164">
        <f>'実質公債費比率（分子）の構造'!O$45</f>
        <v>2047</v>
      </c>
      <c r="O49" s="164"/>
      <c r="P49" s="164"/>
    </row>
    <row r="50" spans="1:16" x14ac:dyDescent="0.15">
      <c r="A50" s="164" t="s">
        <v>67</v>
      </c>
      <c r="B50" s="164" t="e">
        <f>NA()</f>
        <v>#N/A</v>
      </c>
      <c r="C50" s="164">
        <f>IF(ISNUMBER('実質公債費比率（分子）の構造'!K$53),'実質公債費比率（分子）の構造'!K$53,NA())</f>
        <v>560</v>
      </c>
      <c r="D50" s="164" t="e">
        <f>NA()</f>
        <v>#N/A</v>
      </c>
      <c r="E50" s="164" t="e">
        <f>NA()</f>
        <v>#N/A</v>
      </c>
      <c r="F50" s="164">
        <f>IF(ISNUMBER('実質公債費比率（分子）の構造'!L$53),'実質公債費比率（分子）の構造'!L$53,NA())</f>
        <v>509</v>
      </c>
      <c r="G50" s="164" t="e">
        <f>NA()</f>
        <v>#N/A</v>
      </c>
      <c r="H50" s="164" t="e">
        <f>NA()</f>
        <v>#N/A</v>
      </c>
      <c r="I50" s="164">
        <f>IF(ISNUMBER('実質公債費比率（分子）の構造'!M$53),'実質公債費比率（分子）の構造'!M$53,NA())</f>
        <v>730</v>
      </c>
      <c r="J50" s="164" t="e">
        <f>NA()</f>
        <v>#N/A</v>
      </c>
      <c r="K50" s="164" t="e">
        <f>NA()</f>
        <v>#N/A</v>
      </c>
      <c r="L50" s="164">
        <f>IF(ISNUMBER('実質公債費比率（分子）の構造'!N$53),'実質公債費比率（分子）の構造'!N$53,NA())</f>
        <v>562</v>
      </c>
      <c r="M50" s="164" t="e">
        <f>NA()</f>
        <v>#N/A</v>
      </c>
      <c r="N50" s="164" t="e">
        <f>NA()</f>
        <v>#N/A</v>
      </c>
      <c r="O50" s="164">
        <f>IF(ISNUMBER('実質公債費比率（分子）の構造'!O$53),'実質公債費比率（分子）の構造'!O$53,NA())</f>
        <v>631</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20974</v>
      </c>
      <c r="E56" s="163"/>
      <c r="F56" s="163"/>
      <c r="G56" s="163">
        <f>'将来負担比率（分子）の構造'!J$52</f>
        <v>20506</v>
      </c>
      <c r="H56" s="163"/>
      <c r="I56" s="163"/>
      <c r="J56" s="163">
        <f>'将来負担比率（分子）の構造'!K$52</f>
        <v>19599</v>
      </c>
      <c r="K56" s="163"/>
      <c r="L56" s="163"/>
      <c r="M56" s="163">
        <f>'将来負担比率（分子）の構造'!L$52</f>
        <v>18446</v>
      </c>
      <c r="N56" s="163"/>
      <c r="O56" s="163"/>
      <c r="P56" s="163">
        <f>'将来負担比率（分子）の構造'!M$52</f>
        <v>17229</v>
      </c>
    </row>
    <row r="57" spans="1:16" x14ac:dyDescent="0.15">
      <c r="A57" s="163" t="s">
        <v>42</v>
      </c>
      <c r="B57" s="163"/>
      <c r="C57" s="163"/>
      <c r="D57" s="163">
        <f>'将来負担比率（分子）の構造'!I$51</f>
        <v>2809</v>
      </c>
      <c r="E57" s="163"/>
      <c r="F57" s="163"/>
      <c r="G57" s="163">
        <f>'将来負担比率（分子）の構造'!J$51</f>
        <v>2999</v>
      </c>
      <c r="H57" s="163"/>
      <c r="I57" s="163"/>
      <c r="J57" s="163">
        <f>'将来負担比率（分子）の構造'!K$51</f>
        <v>3017</v>
      </c>
      <c r="K57" s="163"/>
      <c r="L57" s="163"/>
      <c r="M57" s="163">
        <f>'将来負担比率（分子）の構造'!L$51</f>
        <v>2838</v>
      </c>
      <c r="N57" s="163"/>
      <c r="O57" s="163"/>
      <c r="P57" s="163">
        <f>'将来負担比率（分子）の構造'!M$51</f>
        <v>2506</v>
      </c>
    </row>
    <row r="58" spans="1:16" x14ac:dyDescent="0.15">
      <c r="A58" s="163" t="s">
        <v>41</v>
      </c>
      <c r="B58" s="163"/>
      <c r="C58" s="163"/>
      <c r="D58" s="163">
        <f>'将来負担比率（分子）の構造'!I$50</f>
        <v>7945</v>
      </c>
      <c r="E58" s="163"/>
      <c r="F58" s="163"/>
      <c r="G58" s="163">
        <f>'将来負担比率（分子）の構造'!J$50</f>
        <v>11319</v>
      </c>
      <c r="H58" s="163"/>
      <c r="I58" s="163"/>
      <c r="J58" s="163">
        <f>'将来負担比率（分子）の構造'!K$50</f>
        <v>12315</v>
      </c>
      <c r="K58" s="163"/>
      <c r="L58" s="163"/>
      <c r="M58" s="163">
        <f>'将来負担比率（分子）の構造'!L$50</f>
        <v>13686</v>
      </c>
      <c r="N58" s="163"/>
      <c r="O58" s="163"/>
      <c r="P58" s="163">
        <f>'将来負担比率（分子）の構造'!M$50</f>
        <v>14255</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f>'将来負担比率（分子）の構造'!I$46</f>
        <v>48</v>
      </c>
      <c r="C61" s="163"/>
      <c r="D61" s="163"/>
      <c r="E61" s="163">
        <f>'将来負担比率（分子）の構造'!J$46</f>
        <v>35</v>
      </c>
      <c r="F61" s="163"/>
      <c r="G61" s="163"/>
      <c r="H61" s="163">
        <f>'将来負担比率（分子）の構造'!K$46</f>
        <v>22</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3078</v>
      </c>
      <c r="C62" s="163"/>
      <c r="D62" s="163"/>
      <c r="E62" s="163">
        <f>'将来負担比率（分子）の構造'!J$45</f>
        <v>3109</v>
      </c>
      <c r="F62" s="163"/>
      <c r="G62" s="163"/>
      <c r="H62" s="163">
        <f>'将来負担比率（分子）の構造'!K$45</f>
        <v>3188</v>
      </c>
      <c r="I62" s="163"/>
      <c r="J62" s="163"/>
      <c r="K62" s="163">
        <f>'将来負担比率（分子）の構造'!L$45</f>
        <v>3269</v>
      </c>
      <c r="L62" s="163"/>
      <c r="M62" s="163"/>
      <c r="N62" s="163">
        <f>'将来負担比率（分子）の構造'!M$45</f>
        <v>3109</v>
      </c>
      <c r="O62" s="163"/>
      <c r="P62" s="163"/>
    </row>
    <row r="63" spans="1:16" x14ac:dyDescent="0.15">
      <c r="A63" s="163" t="s">
        <v>34</v>
      </c>
      <c r="B63" s="163">
        <f>'将来負担比率（分子）の構造'!I$44</f>
        <v>415</v>
      </c>
      <c r="C63" s="163"/>
      <c r="D63" s="163"/>
      <c r="E63" s="163">
        <f>'将来負担比率（分子）の構造'!J$44</f>
        <v>551</v>
      </c>
      <c r="F63" s="163"/>
      <c r="G63" s="163"/>
      <c r="H63" s="163">
        <f>'将来負担比率（分子）の構造'!K$44</f>
        <v>507</v>
      </c>
      <c r="I63" s="163"/>
      <c r="J63" s="163"/>
      <c r="K63" s="163">
        <f>'将来負担比率（分子）の構造'!L$44</f>
        <v>444</v>
      </c>
      <c r="L63" s="163"/>
      <c r="M63" s="163"/>
      <c r="N63" s="163">
        <f>'将来負担比率（分子）の構造'!M$44</f>
        <v>322</v>
      </c>
      <c r="O63" s="163"/>
      <c r="P63" s="163"/>
    </row>
    <row r="64" spans="1:16" x14ac:dyDescent="0.15">
      <c r="A64" s="163" t="s">
        <v>33</v>
      </c>
      <c r="B64" s="163">
        <f>'将来負担比率（分子）の構造'!I$43</f>
        <v>4747</v>
      </c>
      <c r="C64" s="163"/>
      <c r="D64" s="163"/>
      <c r="E64" s="163">
        <f>'将来負担比率（分子）の構造'!J$43</f>
        <v>4668</v>
      </c>
      <c r="F64" s="163"/>
      <c r="G64" s="163"/>
      <c r="H64" s="163">
        <f>'将来負担比率（分子）の構造'!K$43</f>
        <v>4651</v>
      </c>
      <c r="I64" s="163"/>
      <c r="J64" s="163"/>
      <c r="K64" s="163">
        <f>'将来負担比率（分子）の構造'!L$43</f>
        <v>4254</v>
      </c>
      <c r="L64" s="163"/>
      <c r="M64" s="163"/>
      <c r="N64" s="163">
        <f>'将来負担比率（分子）の構造'!M$43</f>
        <v>3823</v>
      </c>
      <c r="O64" s="163"/>
      <c r="P64" s="163"/>
    </row>
    <row r="65" spans="1:16" x14ac:dyDescent="0.15">
      <c r="A65" s="163" t="s">
        <v>32</v>
      </c>
      <c r="B65" s="163">
        <f>'将来負担比率（分子）の構造'!I$42</f>
        <v>533</v>
      </c>
      <c r="C65" s="163"/>
      <c r="D65" s="163"/>
      <c r="E65" s="163">
        <f>'将来負担比率（分子）の構造'!J$42</f>
        <v>502</v>
      </c>
      <c r="F65" s="163"/>
      <c r="G65" s="163"/>
      <c r="H65" s="163">
        <f>'将来負担比率（分子）の構造'!K$42</f>
        <v>472</v>
      </c>
      <c r="I65" s="163"/>
      <c r="J65" s="163"/>
      <c r="K65" s="163">
        <f>'将来負担比率（分子）の構造'!L$42</f>
        <v>441</v>
      </c>
      <c r="L65" s="163"/>
      <c r="M65" s="163"/>
      <c r="N65" s="163">
        <f>'将来負担比率（分子）の構造'!M$42</f>
        <v>411</v>
      </c>
      <c r="O65" s="163"/>
      <c r="P65" s="163"/>
    </row>
    <row r="66" spans="1:16" x14ac:dyDescent="0.15">
      <c r="A66" s="163" t="s">
        <v>31</v>
      </c>
      <c r="B66" s="163">
        <f>'将来負担比率（分子）の構造'!I$41</f>
        <v>22170</v>
      </c>
      <c r="C66" s="163"/>
      <c r="D66" s="163"/>
      <c r="E66" s="163">
        <f>'将来負担比率（分子）の構造'!J$41</f>
        <v>21949</v>
      </c>
      <c r="F66" s="163"/>
      <c r="G66" s="163"/>
      <c r="H66" s="163">
        <f>'将来負担比率（分子）の構造'!K$41</f>
        <v>21209</v>
      </c>
      <c r="I66" s="163"/>
      <c r="J66" s="163"/>
      <c r="K66" s="163">
        <f>'将来負担比率（分子）の構造'!L$41</f>
        <v>20694</v>
      </c>
      <c r="L66" s="163"/>
      <c r="M66" s="163"/>
      <c r="N66" s="163">
        <f>'将来負担比率（分子）の構造'!M$41</f>
        <v>19869</v>
      </c>
      <c r="O66" s="163"/>
      <c r="P66" s="163"/>
    </row>
    <row r="67" spans="1:16" x14ac:dyDescent="0.15">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6376</v>
      </c>
      <c r="C72" s="167">
        <f>基金残高に係る経年分析!G55</f>
        <v>7327</v>
      </c>
      <c r="D72" s="167">
        <f>基金残高に係る経年分析!H55</f>
        <v>7734</v>
      </c>
    </row>
    <row r="73" spans="1:16" x14ac:dyDescent="0.15">
      <c r="A73" s="166" t="s">
        <v>74</v>
      </c>
      <c r="B73" s="167">
        <f>基金残高に係る経年分析!F56</f>
        <v>920</v>
      </c>
      <c r="C73" s="167">
        <f>基金残高に係る経年分析!G56</f>
        <v>987</v>
      </c>
      <c r="D73" s="167">
        <f>基金残高に係る経年分析!H56</f>
        <v>1076</v>
      </c>
    </row>
    <row r="74" spans="1:16" x14ac:dyDescent="0.15">
      <c r="A74" s="166" t="s">
        <v>75</v>
      </c>
      <c r="B74" s="167">
        <f>基金残高に係る経年分析!F57</f>
        <v>2900</v>
      </c>
      <c r="C74" s="167">
        <f>基金残高に係る経年分析!G57</f>
        <v>3037</v>
      </c>
      <c r="D74" s="167">
        <f>基金残高に係る経年分析!H57</f>
        <v>2948</v>
      </c>
    </row>
  </sheetData>
  <sheetProtection algorithmName="SHA-512" hashValue="Vpv6hSs8Cs8d8ExWCSFjDGcfZ2kMJpIo4K2xGfRyp69y3N9ZmIAinjMa5t8Oxhder3j43oLdbxXw2KxVDjjJ2A==" saltValue="p/95UNW+GZGNSrhtLOPUCA==" spinCount="100000" sheet="1" objects="1" scenarios="1"/>
  <customSheetViews>
    <customSheetView guid="{744F56D5-664B-4330-820A-B6079B53B064}" state="hidden">
      <pageMargins left="0.78700000000000003" right="0.78700000000000003" top="0.98399999999999999" bottom="0.98399999999999999" header="0.51200000000000001" footer="0.51200000000000001"/>
      <pageSetup paperSize="9" orientation="portrait" verticalDpi="0" r:id="rId1"/>
      <headerFooter alignWithMargins="0"/>
    </customSheetView>
  </customSheetViews>
  <phoneticPr fontId="2"/>
  <pageMargins left="0.78700000000000003" right="0.78700000000000003" top="0.98399999999999999" bottom="0.98399999999999999" header="0.51200000000000001" footer="0.51200000000000001"/>
  <pageSetup paperSize="9" orientation="portrait" verticalDpi="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85" zoomScaleNormal="85"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15">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15">
      <c r="B5" s="679" t="s">
        <v>215</v>
      </c>
      <c r="C5" s="680"/>
      <c r="D5" s="680"/>
      <c r="E5" s="680"/>
      <c r="F5" s="680"/>
      <c r="G5" s="680"/>
      <c r="H5" s="680"/>
      <c r="I5" s="680"/>
      <c r="J5" s="680"/>
      <c r="K5" s="680"/>
      <c r="L5" s="680"/>
      <c r="M5" s="680"/>
      <c r="N5" s="680"/>
      <c r="O5" s="680"/>
      <c r="P5" s="680"/>
      <c r="Q5" s="681"/>
      <c r="R5" s="676">
        <v>8749625</v>
      </c>
      <c r="S5" s="677"/>
      <c r="T5" s="677"/>
      <c r="U5" s="677"/>
      <c r="V5" s="677"/>
      <c r="W5" s="677"/>
      <c r="X5" s="677"/>
      <c r="Y5" s="702"/>
      <c r="Z5" s="715">
        <v>25.4</v>
      </c>
      <c r="AA5" s="715"/>
      <c r="AB5" s="715"/>
      <c r="AC5" s="715"/>
      <c r="AD5" s="716">
        <v>8202321</v>
      </c>
      <c r="AE5" s="716"/>
      <c r="AF5" s="716"/>
      <c r="AG5" s="716"/>
      <c r="AH5" s="716"/>
      <c r="AI5" s="716"/>
      <c r="AJ5" s="716"/>
      <c r="AK5" s="716"/>
      <c r="AL5" s="703">
        <v>54</v>
      </c>
      <c r="AM5" s="685"/>
      <c r="AN5" s="685"/>
      <c r="AO5" s="704"/>
      <c r="AP5" s="679" t="s">
        <v>216</v>
      </c>
      <c r="AQ5" s="680"/>
      <c r="AR5" s="680"/>
      <c r="AS5" s="680"/>
      <c r="AT5" s="680"/>
      <c r="AU5" s="680"/>
      <c r="AV5" s="680"/>
      <c r="AW5" s="680"/>
      <c r="AX5" s="680"/>
      <c r="AY5" s="680"/>
      <c r="AZ5" s="680"/>
      <c r="BA5" s="680"/>
      <c r="BB5" s="680"/>
      <c r="BC5" s="680"/>
      <c r="BD5" s="680"/>
      <c r="BE5" s="680"/>
      <c r="BF5" s="681"/>
      <c r="BG5" s="621">
        <v>8169787</v>
      </c>
      <c r="BH5" s="622"/>
      <c r="BI5" s="622"/>
      <c r="BJ5" s="622"/>
      <c r="BK5" s="622"/>
      <c r="BL5" s="622"/>
      <c r="BM5" s="622"/>
      <c r="BN5" s="623"/>
      <c r="BO5" s="659">
        <v>93.4</v>
      </c>
      <c r="BP5" s="659"/>
      <c r="BQ5" s="659"/>
      <c r="BR5" s="659"/>
      <c r="BS5" s="660">
        <v>153749</v>
      </c>
      <c r="BT5" s="660"/>
      <c r="BU5" s="660"/>
      <c r="BV5" s="660"/>
      <c r="BW5" s="660"/>
      <c r="BX5" s="660"/>
      <c r="BY5" s="660"/>
      <c r="BZ5" s="660"/>
      <c r="CA5" s="660"/>
      <c r="CB5" s="700"/>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15">
      <c r="B6" s="618" t="s">
        <v>220</v>
      </c>
      <c r="C6" s="619"/>
      <c r="D6" s="619"/>
      <c r="E6" s="619"/>
      <c r="F6" s="619"/>
      <c r="G6" s="619"/>
      <c r="H6" s="619"/>
      <c r="I6" s="619"/>
      <c r="J6" s="619"/>
      <c r="K6" s="619"/>
      <c r="L6" s="619"/>
      <c r="M6" s="619"/>
      <c r="N6" s="619"/>
      <c r="O6" s="619"/>
      <c r="P6" s="619"/>
      <c r="Q6" s="620"/>
      <c r="R6" s="621">
        <v>216556</v>
      </c>
      <c r="S6" s="622"/>
      <c r="T6" s="622"/>
      <c r="U6" s="622"/>
      <c r="V6" s="622"/>
      <c r="W6" s="622"/>
      <c r="X6" s="622"/>
      <c r="Y6" s="623"/>
      <c r="Z6" s="659">
        <v>0.6</v>
      </c>
      <c r="AA6" s="659"/>
      <c r="AB6" s="659"/>
      <c r="AC6" s="659"/>
      <c r="AD6" s="660">
        <v>216556</v>
      </c>
      <c r="AE6" s="660"/>
      <c r="AF6" s="660"/>
      <c r="AG6" s="660"/>
      <c r="AH6" s="660"/>
      <c r="AI6" s="660"/>
      <c r="AJ6" s="660"/>
      <c r="AK6" s="660"/>
      <c r="AL6" s="624">
        <v>1.4</v>
      </c>
      <c r="AM6" s="625"/>
      <c r="AN6" s="625"/>
      <c r="AO6" s="661"/>
      <c r="AP6" s="618" t="s">
        <v>221</v>
      </c>
      <c r="AQ6" s="619"/>
      <c r="AR6" s="619"/>
      <c r="AS6" s="619"/>
      <c r="AT6" s="619"/>
      <c r="AU6" s="619"/>
      <c r="AV6" s="619"/>
      <c r="AW6" s="619"/>
      <c r="AX6" s="619"/>
      <c r="AY6" s="619"/>
      <c r="AZ6" s="619"/>
      <c r="BA6" s="619"/>
      <c r="BB6" s="619"/>
      <c r="BC6" s="619"/>
      <c r="BD6" s="619"/>
      <c r="BE6" s="619"/>
      <c r="BF6" s="620"/>
      <c r="BG6" s="621">
        <v>8169787</v>
      </c>
      <c r="BH6" s="622"/>
      <c r="BI6" s="622"/>
      <c r="BJ6" s="622"/>
      <c r="BK6" s="622"/>
      <c r="BL6" s="622"/>
      <c r="BM6" s="622"/>
      <c r="BN6" s="623"/>
      <c r="BO6" s="659">
        <v>93.4</v>
      </c>
      <c r="BP6" s="659"/>
      <c r="BQ6" s="659"/>
      <c r="BR6" s="659"/>
      <c r="BS6" s="660">
        <v>153749</v>
      </c>
      <c r="BT6" s="660"/>
      <c r="BU6" s="660"/>
      <c r="BV6" s="660"/>
      <c r="BW6" s="660"/>
      <c r="BX6" s="660"/>
      <c r="BY6" s="660"/>
      <c r="BZ6" s="660"/>
      <c r="CA6" s="660"/>
      <c r="CB6" s="700"/>
      <c r="CD6" s="679" t="s">
        <v>222</v>
      </c>
      <c r="CE6" s="680"/>
      <c r="CF6" s="680"/>
      <c r="CG6" s="680"/>
      <c r="CH6" s="680"/>
      <c r="CI6" s="680"/>
      <c r="CJ6" s="680"/>
      <c r="CK6" s="680"/>
      <c r="CL6" s="680"/>
      <c r="CM6" s="680"/>
      <c r="CN6" s="680"/>
      <c r="CO6" s="680"/>
      <c r="CP6" s="680"/>
      <c r="CQ6" s="681"/>
      <c r="CR6" s="621">
        <v>277768</v>
      </c>
      <c r="CS6" s="622"/>
      <c r="CT6" s="622"/>
      <c r="CU6" s="622"/>
      <c r="CV6" s="622"/>
      <c r="CW6" s="622"/>
      <c r="CX6" s="622"/>
      <c r="CY6" s="623"/>
      <c r="CZ6" s="703">
        <v>0.9</v>
      </c>
      <c r="DA6" s="685"/>
      <c r="DB6" s="685"/>
      <c r="DC6" s="705"/>
      <c r="DD6" s="627">
        <v>29995</v>
      </c>
      <c r="DE6" s="622"/>
      <c r="DF6" s="622"/>
      <c r="DG6" s="622"/>
      <c r="DH6" s="622"/>
      <c r="DI6" s="622"/>
      <c r="DJ6" s="622"/>
      <c r="DK6" s="622"/>
      <c r="DL6" s="622"/>
      <c r="DM6" s="622"/>
      <c r="DN6" s="622"/>
      <c r="DO6" s="622"/>
      <c r="DP6" s="623"/>
      <c r="DQ6" s="627">
        <v>277662</v>
      </c>
      <c r="DR6" s="622"/>
      <c r="DS6" s="622"/>
      <c r="DT6" s="622"/>
      <c r="DU6" s="622"/>
      <c r="DV6" s="622"/>
      <c r="DW6" s="622"/>
      <c r="DX6" s="622"/>
      <c r="DY6" s="622"/>
      <c r="DZ6" s="622"/>
      <c r="EA6" s="622"/>
      <c r="EB6" s="622"/>
      <c r="EC6" s="658"/>
    </row>
    <row r="7" spans="2:143" ht="11.25" customHeight="1" x14ac:dyDescent="0.15">
      <c r="B7" s="618" t="s">
        <v>223</v>
      </c>
      <c r="C7" s="619"/>
      <c r="D7" s="619"/>
      <c r="E7" s="619"/>
      <c r="F7" s="619"/>
      <c r="G7" s="619"/>
      <c r="H7" s="619"/>
      <c r="I7" s="619"/>
      <c r="J7" s="619"/>
      <c r="K7" s="619"/>
      <c r="L7" s="619"/>
      <c r="M7" s="619"/>
      <c r="N7" s="619"/>
      <c r="O7" s="619"/>
      <c r="P7" s="619"/>
      <c r="Q7" s="620"/>
      <c r="R7" s="621">
        <v>2734</v>
      </c>
      <c r="S7" s="622"/>
      <c r="T7" s="622"/>
      <c r="U7" s="622"/>
      <c r="V7" s="622"/>
      <c r="W7" s="622"/>
      <c r="X7" s="622"/>
      <c r="Y7" s="623"/>
      <c r="Z7" s="659">
        <v>0</v>
      </c>
      <c r="AA7" s="659"/>
      <c r="AB7" s="659"/>
      <c r="AC7" s="659"/>
      <c r="AD7" s="660">
        <v>2734</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3422079</v>
      </c>
      <c r="BH7" s="622"/>
      <c r="BI7" s="622"/>
      <c r="BJ7" s="622"/>
      <c r="BK7" s="622"/>
      <c r="BL7" s="622"/>
      <c r="BM7" s="622"/>
      <c r="BN7" s="623"/>
      <c r="BO7" s="659">
        <v>39.1</v>
      </c>
      <c r="BP7" s="659"/>
      <c r="BQ7" s="659"/>
      <c r="BR7" s="659"/>
      <c r="BS7" s="660">
        <v>153749</v>
      </c>
      <c r="BT7" s="660"/>
      <c r="BU7" s="660"/>
      <c r="BV7" s="660"/>
      <c r="BW7" s="660"/>
      <c r="BX7" s="660"/>
      <c r="BY7" s="660"/>
      <c r="BZ7" s="660"/>
      <c r="CA7" s="660"/>
      <c r="CB7" s="700"/>
      <c r="CD7" s="618" t="s">
        <v>225</v>
      </c>
      <c r="CE7" s="619"/>
      <c r="CF7" s="619"/>
      <c r="CG7" s="619"/>
      <c r="CH7" s="619"/>
      <c r="CI7" s="619"/>
      <c r="CJ7" s="619"/>
      <c r="CK7" s="619"/>
      <c r="CL7" s="619"/>
      <c r="CM7" s="619"/>
      <c r="CN7" s="619"/>
      <c r="CO7" s="619"/>
      <c r="CP7" s="619"/>
      <c r="CQ7" s="620"/>
      <c r="CR7" s="621">
        <v>5481450</v>
      </c>
      <c r="CS7" s="622"/>
      <c r="CT7" s="622"/>
      <c r="CU7" s="622"/>
      <c r="CV7" s="622"/>
      <c r="CW7" s="622"/>
      <c r="CX7" s="622"/>
      <c r="CY7" s="623"/>
      <c r="CZ7" s="659">
        <v>17.2</v>
      </c>
      <c r="DA7" s="659"/>
      <c r="DB7" s="659"/>
      <c r="DC7" s="659"/>
      <c r="DD7" s="627">
        <v>158816</v>
      </c>
      <c r="DE7" s="622"/>
      <c r="DF7" s="622"/>
      <c r="DG7" s="622"/>
      <c r="DH7" s="622"/>
      <c r="DI7" s="622"/>
      <c r="DJ7" s="622"/>
      <c r="DK7" s="622"/>
      <c r="DL7" s="622"/>
      <c r="DM7" s="622"/>
      <c r="DN7" s="622"/>
      <c r="DO7" s="622"/>
      <c r="DP7" s="623"/>
      <c r="DQ7" s="627">
        <v>2976026</v>
      </c>
      <c r="DR7" s="622"/>
      <c r="DS7" s="622"/>
      <c r="DT7" s="622"/>
      <c r="DU7" s="622"/>
      <c r="DV7" s="622"/>
      <c r="DW7" s="622"/>
      <c r="DX7" s="622"/>
      <c r="DY7" s="622"/>
      <c r="DZ7" s="622"/>
      <c r="EA7" s="622"/>
      <c r="EB7" s="622"/>
      <c r="EC7" s="658"/>
    </row>
    <row r="8" spans="2:143" ht="11.25" customHeight="1" x14ac:dyDescent="0.15">
      <c r="B8" s="618" t="s">
        <v>226</v>
      </c>
      <c r="C8" s="619"/>
      <c r="D8" s="619"/>
      <c r="E8" s="619"/>
      <c r="F8" s="619"/>
      <c r="G8" s="619"/>
      <c r="H8" s="619"/>
      <c r="I8" s="619"/>
      <c r="J8" s="619"/>
      <c r="K8" s="619"/>
      <c r="L8" s="619"/>
      <c r="M8" s="619"/>
      <c r="N8" s="619"/>
      <c r="O8" s="619"/>
      <c r="P8" s="619"/>
      <c r="Q8" s="620"/>
      <c r="R8" s="621">
        <v>36235</v>
      </c>
      <c r="S8" s="622"/>
      <c r="T8" s="622"/>
      <c r="U8" s="622"/>
      <c r="V8" s="622"/>
      <c r="W8" s="622"/>
      <c r="X8" s="622"/>
      <c r="Y8" s="623"/>
      <c r="Z8" s="659">
        <v>0.1</v>
      </c>
      <c r="AA8" s="659"/>
      <c r="AB8" s="659"/>
      <c r="AC8" s="659"/>
      <c r="AD8" s="660">
        <v>36235</v>
      </c>
      <c r="AE8" s="660"/>
      <c r="AF8" s="660"/>
      <c r="AG8" s="660"/>
      <c r="AH8" s="660"/>
      <c r="AI8" s="660"/>
      <c r="AJ8" s="660"/>
      <c r="AK8" s="660"/>
      <c r="AL8" s="624">
        <v>0.2</v>
      </c>
      <c r="AM8" s="625"/>
      <c r="AN8" s="625"/>
      <c r="AO8" s="661"/>
      <c r="AP8" s="618" t="s">
        <v>227</v>
      </c>
      <c r="AQ8" s="619"/>
      <c r="AR8" s="619"/>
      <c r="AS8" s="619"/>
      <c r="AT8" s="619"/>
      <c r="AU8" s="619"/>
      <c r="AV8" s="619"/>
      <c r="AW8" s="619"/>
      <c r="AX8" s="619"/>
      <c r="AY8" s="619"/>
      <c r="AZ8" s="619"/>
      <c r="BA8" s="619"/>
      <c r="BB8" s="619"/>
      <c r="BC8" s="619"/>
      <c r="BD8" s="619"/>
      <c r="BE8" s="619"/>
      <c r="BF8" s="620"/>
      <c r="BG8" s="621">
        <v>97300</v>
      </c>
      <c r="BH8" s="622"/>
      <c r="BI8" s="622"/>
      <c r="BJ8" s="622"/>
      <c r="BK8" s="622"/>
      <c r="BL8" s="622"/>
      <c r="BM8" s="622"/>
      <c r="BN8" s="623"/>
      <c r="BO8" s="659">
        <v>1.1000000000000001</v>
      </c>
      <c r="BP8" s="659"/>
      <c r="BQ8" s="659"/>
      <c r="BR8" s="659"/>
      <c r="BS8" s="660" t="s">
        <v>122</v>
      </c>
      <c r="BT8" s="660"/>
      <c r="BU8" s="660"/>
      <c r="BV8" s="660"/>
      <c r="BW8" s="660"/>
      <c r="BX8" s="660"/>
      <c r="BY8" s="660"/>
      <c r="BZ8" s="660"/>
      <c r="CA8" s="660"/>
      <c r="CB8" s="700"/>
      <c r="CD8" s="618" t="s">
        <v>228</v>
      </c>
      <c r="CE8" s="619"/>
      <c r="CF8" s="619"/>
      <c r="CG8" s="619"/>
      <c r="CH8" s="619"/>
      <c r="CI8" s="619"/>
      <c r="CJ8" s="619"/>
      <c r="CK8" s="619"/>
      <c r="CL8" s="619"/>
      <c r="CM8" s="619"/>
      <c r="CN8" s="619"/>
      <c r="CO8" s="619"/>
      <c r="CP8" s="619"/>
      <c r="CQ8" s="620"/>
      <c r="CR8" s="621">
        <v>11860692</v>
      </c>
      <c r="CS8" s="622"/>
      <c r="CT8" s="622"/>
      <c r="CU8" s="622"/>
      <c r="CV8" s="622"/>
      <c r="CW8" s="622"/>
      <c r="CX8" s="622"/>
      <c r="CY8" s="623"/>
      <c r="CZ8" s="659">
        <v>37.200000000000003</v>
      </c>
      <c r="DA8" s="659"/>
      <c r="DB8" s="659"/>
      <c r="DC8" s="659"/>
      <c r="DD8" s="627">
        <v>468871</v>
      </c>
      <c r="DE8" s="622"/>
      <c r="DF8" s="622"/>
      <c r="DG8" s="622"/>
      <c r="DH8" s="622"/>
      <c r="DI8" s="622"/>
      <c r="DJ8" s="622"/>
      <c r="DK8" s="622"/>
      <c r="DL8" s="622"/>
      <c r="DM8" s="622"/>
      <c r="DN8" s="622"/>
      <c r="DO8" s="622"/>
      <c r="DP8" s="623"/>
      <c r="DQ8" s="627">
        <v>5681874</v>
      </c>
      <c r="DR8" s="622"/>
      <c r="DS8" s="622"/>
      <c r="DT8" s="622"/>
      <c r="DU8" s="622"/>
      <c r="DV8" s="622"/>
      <c r="DW8" s="622"/>
      <c r="DX8" s="622"/>
      <c r="DY8" s="622"/>
      <c r="DZ8" s="622"/>
      <c r="EA8" s="622"/>
      <c r="EB8" s="622"/>
      <c r="EC8" s="658"/>
    </row>
    <row r="9" spans="2:143" ht="11.25" customHeight="1" x14ac:dyDescent="0.15">
      <c r="B9" s="618" t="s">
        <v>229</v>
      </c>
      <c r="C9" s="619"/>
      <c r="D9" s="619"/>
      <c r="E9" s="619"/>
      <c r="F9" s="619"/>
      <c r="G9" s="619"/>
      <c r="H9" s="619"/>
      <c r="I9" s="619"/>
      <c r="J9" s="619"/>
      <c r="K9" s="619"/>
      <c r="L9" s="619"/>
      <c r="M9" s="619"/>
      <c r="N9" s="619"/>
      <c r="O9" s="619"/>
      <c r="P9" s="619"/>
      <c r="Q9" s="620"/>
      <c r="R9" s="621">
        <v>53037</v>
      </c>
      <c r="S9" s="622"/>
      <c r="T9" s="622"/>
      <c r="U9" s="622"/>
      <c r="V9" s="622"/>
      <c r="W9" s="622"/>
      <c r="X9" s="622"/>
      <c r="Y9" s="623"/>
      <c r="Z9" s="659">
        <v>0.2</v>
      </c>
      <c r="AA9" s="659"/>
      <c r="AB9" s="659"/>
      <c r="AC9" s="659"/>
      <c r="AD9" s="660">
        <v>53037</v>
      </c>
      <c r="AE9" s="660"/>
      <c r="AF9" s="660"/>
      <c r="AG9" s="660"/>
      <c r="AH9" s="660"/>
      <c r="AI9" s="660"/>
      <c r="AJ9" s="660"/>
      <c r="AK9" s="660"/>
      <c r="AL9" s="624">
        <v>0.3</v>
      </c>
      <c r="AM9" s="625"/>
      <c r="AN9" s="625"/>
      <c r="AO9" s="661"/>
      <c r="AP9" s="618" t="s">
        <v>230</v>
      </c>
      <c r="AQ9" s="619"/>
      <c r="AR9" s="619"/>
      <c r="AS9" s="619"/>
      <c r="AT9" s="619"/>
      <c r="AU9" s="619"/>
      <c r="AV9" s="619"/>
      <c r="AW9" s="619"/>
      <c r="AX9" s="619"/>
      <c r="AY9" s="619"/>
      <c r="AZ9" s="619"/>
      <c r="BA9" s="619"/>
      <c r="BB9" s="619"/>
      <c r="BC9" s="619"/>
      <c r="BD9" s="619"/>
      <c r="BE9" s="619"/>
      <c r="BF9" s="620"/>
      <c r="BG9" s="621">
        <v>2574239</v>
      </c>
      <c r="BH9" s="622"/>
      <c r="BI9" s="622"/>
      <c r="BJ9" s="622"/>
      <c r="BK9" s="622"/>
      <c r="BL9" s="622"/>
      <c r="BM9" s="622"/>
      <c r="BN9" s="623"/>
      <c r="BO9" s="659">
        <v>29.4</v>
      </c>
      <c r="BP9" s="659"/>
      <c r="BQ9" s="659"/>
      <c r="BR9" s="659"/>
      <c r="BS9" s="660" t="s">
        <v>122</v>
      </c>
      <c r="BT9" s="660"/>
      <c r="BU9" s="660"/>
      <c r="BV9" s="660"/>
      <c r="BW9" s="660"/>
      <c r="BX9" s="660"/>
      <c r="BY9" s="660"/>
      <c r="BZ9" s="660"/>
      <c r="CA9" s="660"/>
      <c r="CB9" s="700"/>
      <c r="CD9" s="618" t="s">
        <v>231</v>
      </c>
      <c r="CE9" s="619"/>
      <c r="CF9" s="619"/>
      <c r="CG9" s="619"/>
      <c r="CH9" s="619"/>
      <c r="CI9" s="619"/>
      <c r="CJ9" s="619"/>
      <c r="CK9" s="619"/>
      <c r="CL9" s="619"/>
      <c r="CM9" s="619"/>
      <c r="CN9" s="619"/>
      <c r="CO9" s="619"/>
      <c r="CP9" s="619"/>
      <c r="CQ9" s="620"/>
      <c r="CR9" s="621">
        <v>1900986</v>
      </c>
      <c r="CS9" s="622"/>
      <c r="CT9" s="622"/>
      <c r="CU9" s="622"/>
      <c r="CV9" s="622"/>
      <c r="CW9" s="622"/>
      <c r="CX9" s="622"/>
      <c r="CY9" s="623"/>
      <c r="CZ9" s="659">
        <v>6</v>
      </c>
      <c r="DA9" s="659"/>
      <c r="DB9" s="659"/>
      <c r="DC9" s="659"/>
      <c r="DD9" s="627">
        <v>50532</v>
      </c>
      <c r="DE9" s="622"/>
      <c r="DF9" s="622"/>
      <c r="DG9" s="622"/>
      <c r="DH9" s="622"/>
      <c r="DI9" s="622"/>
      <c r="DJ9" s="622"/>
      <c r="DK9" s="622"/>
      <c r="DL9" s="622"/>
      <c r="DM9" s="622"/>
      <c r="DN9" s="622"/>
      <c r="DO9" s="622"/>
      <c r="DP9" s="623"/>
      <c r="DQ9" s="627">
        <v>1780015</v>
      </c>
      <c r="DR9" s="622"/>
      <c r="DS9" s="622"/>
      <c r="DT9" s="622"/>
      <c r="DU9" s="622"/>
      <c r="DV9" s="622"/>
      <c r="DW9" s="622"/>
      <c r="DX9" s="622"/>
      <c r="DY9" s="622"/>
      <c r="DZ9" s="622"/>
      <c r="EA9" s="622"/>
      <c r="EB9" s="622"/>
      <c r="EC9" s="658"/>
    </row>
    <row r="10" spans="2:143" ht="11.25" customHeight="1" x14ac:dyDescent="0.15">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211951</v>
      </c>
      <c r="BH10" s="622"/>
      <c r="BI10" s="622"/>
      <c r="BJ10" s="622"/>
      <c r="BK10" s="622"/>
      <c r="BL10" s="622"/>
      <c r="BM10" s="622"/>
      <c r="BN10" s="623"/>
      <c r="BO10" s="659">
        <v>2.4</v>
      </c>
      <c r="BP10" s="659"/>
      <c r="BQ10" s="659"/>
      <c r="BR10" s="659"/>
      <c r="BS10" s="660" t="s">
        <v>122</v>
      </c>
      <c r="BT10" s="660"/>
      <c r="BU10" s="660"/>
      <c r="BV10" s="660"/>
      <c r="BW10" s="660"/>
      <c r="BX10" s="660"/>
      <c r="BY10" s="660"/>
      <c r="BZ10" s="660"/>
      <c r="CA10" s="660"/>
      <c r="CB10" s="700"/>
      <c r="CD10" s="618" t="s">
        <v>234</v>
      </c>
      <c r="CE10" s="619"/>
      <c r="CF10" s="619"/>
      <c r="CG10" s="619"/>
      <c r="CH10" s="619"/>
      <c r="CI10" s="619"/>
      <c r="CJ10" s="619"/>
      <c r="CK10" s="619"/>
      <c r="CL10" s="619"/>
      <c r="CM10" s="619"/>
      <c r="CN10" s="619"/>
      <c r="CO10" s="619"/>
      <c r="CP10" s="619"/>
      <c r="CQ10" s="620"/>
      <c r="CR10" s="621">
        <v>53848</v>
      </c>
      <c r="CS10" s="622"/>
      <c r="CT10" s="622"/>
      <c r="CU10" s="622"/>
      <c r="CV10" s="622"/>
      <c r="CW10" s="622"/>
      <c r="CX10" s="622"/>
      <c r="CY10" s="623"/>
      <c r="CZ10" s="659">
        <v>0.2</v>
      </c>
      <c r="DA10" s="659"/>
      <c r="DB10" s="659"/>
      <c r="DC10" s="659"/>
      <c r="DD10" s="627">
        <v>4856</v>
      </c>
      <c r="DE10" s="622"/>
      <c r="DF10" s="622"/>
      <c r="DG10" s="622"/>
      <c r="DH10" s="622"/>
      <c r="DI10" s="622"/>
      <c r="DJ10" s="622"/>
      <c r="DK10" s="622"/>
      <c r="DL10" s="622"/>
      <c r="DM10" s="622"/>
      <c r="DN10" s="622"/>
      <c r="DO10" s="622"/>
      <c r="DP10" s="623"/>
      <c r="DQ10" s="627">
        <v>32295</v>
      </c>
      <c r="DR10" s="622"/>
      <c r="DS10" s="622"/>
      <c r="DT10" s="622"/>
      <c r="DU10" s="622"/>
      <c r="DV10" s="622"/>
      <c r="DW10" s="622"/>
      <c r="DX10" s="622"/>
      <c r="DY10" s="622"/>
      <c r="DZ10" s="622"/>
      <c r="EA10" s="622"/>
      <c r="EB10" s="622"/>
      <c r="EC10" s="658"/>
    </row>
    <row r="11" spans="2:143" ht="11.25" customHeight="1" x14ac:dyDescent="0.15">
      <c r="B11" s="618" t="s">
        <v>235</v>
      </c>
      <c r="C11" s="619"/>
      <c r="D11" s="619"/>
      <c r="E11" s="619"/>
      <c r="F11" s="619"/>
      <c r="G11" s="619"/>
      <c r="H11" s="619"/>
      <c r="I11" s="619"/>
      <c r="J11" s="619"/>
      <c r="K11" s="619"/>
      <c r="L11" s="619"/>
      <c r="M11" s="619"/>
      <c r="N11" s="619"/>
      <c r="O11" s="619"/>
      <c r="P11" s="619"/>
      <c r="Q11" s="620"/>
      <c r="R11" s="621">
        <v>1635355</v>
      </c>
      <c r="S11" s="622"/>
      <c r="T11" s="622"/>
      <c r="U11" s="622"/>
      <c r="V11" s="622"/>
      <c r="W11" s="622"/>
      <c r="X11" s="622"/>
      <c r="Y11" s="623"/>
      <c r="Z11" s="624">
        <v>4.7</v>
      </c>
      <c r="AA11" s="625"/>
      <c r="AB11" s="625"/>
      <c r="AC11" s="626"/>
      <c r="AD11" s="627">
        <v>1635355</v>
      </c>
      <c r="AE11" s="622"/>
      <c r="AF11" s="622"/>
      <c r="AG11" s="622"/>
      <c r="AH11" s="622"/>
      <c r="AI11" s="622"/>
      <c r="AJ11" s="622"/>
      <c r="AK11" s="623"/>
      <c r="AL11" s="624">
        <v>10.8</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538589</v>
      </c>
      <c r="BH11" s="622"/>
      <c r="BI11" s="622"/>
      <c r="BJ11" s="622"/>
      <c r="BK11" s="622"/>
      <c r="BL11" s="622"/>
      <c r="BM11" s="622"/>
      <c r="BN11" s="623"/>
      <c r="BO11" s="659">
        <v>6.2</v>
      </c>
      <c r="BP11" s="659"/>
      <c r="BQ11" s="659"/>
      <c r="BR11" s="659"/>
      <c r="BS11" s="660">
        <v>153749</v>
      </c>
      <c r="BT11" s="660"/>
      <c r="BU11" s="660"/>
      <c r="BV11" s="660"/>
      <c r="BW11" s="660"/>
      <c r="BX11" s="660"/>
      <c r="BY11" s="660"/>
      <c r="BZ11" s="660"/>
      <c r="CA11" s="660"/>
      <c r="CB11" s="700"/>
      <c r="CD11" s="618" t="s">
        <v>237</v>
      </c>
      <c r="CE11" s="619"/>
      <c r="CF11" s="619"/>
      <c r="CG11" s="619"/>
      <c r="CH11" s="619"/>
      <c r="CI11" s="619"/>
      <c r="CJ11" s="619"/>
      <c r="CK11" s="619"/>
      <c r="CL11" s="619"/>
      <c r="CM11" s="619"/>
      <c r="CN11" s="619"/>
      <c r="CO11" s="619"/>
      <c r="CP11" s="619"/>
      <c r="CQ11" s="620"/>
      <c r="CR11" s="621">
        <v>731904</v>
      </c>
      <c r="CS11" s="622"/>
      <c r="CT11" s="622"/>
      <c r="CU11" s="622"/>
      <c r="CV11" s="622"/>
      <c r="CW11" s="622"/>
      <c r="CX11" s="622"/>
      <c r="CY11" s="623"/>
      <c r="CZ11" s="659">
        <v>2.2999999999999998</v>
      </c>
      <c r="DA11" s="659"/>
      <c r="DB11" s="659"/>
      <c r="DC11" s="659"/>
      <c r="DD11" s="627">
        <v>226699</v>
      </c>
      <c r="DE11" s="622"/>
      <c r="DF11" s="622"/>
      <c r="DG11" s="622"/>
      <c r="DH11" s="622"/>
      <c r="DI11" s="622"/>
      <c r="DJ11" s="622"/>
      <c r="DK11" s="622"/>
      <c r="DL11" s="622"/>
      <c r="DM11" s="622"/>
      <c r="DN11" s="622"/>
      <c r="DO11" s="622"/>
      <c r="DP11" s="623"/>
      <c r="DQ11" s="627">
        <v>258946</v>
      </c>
      <c r="DR11" s="622"/>
      <c r="DS11" s="622"/>
      <c r="DT11" s="622"/>
      <c r="DU11" s="622"/>
      <c r="DV11" s="622"/>
      <c r="DW11" s="622"/>
      <c r="DX11" s="622"/>
      <c r="DY11" s="622"/>
      <c r="DZ11" s="622"/>
      <c r="EA11" s="622"/>
      <c r="EB11" s="622"/>
      <c r="EC11" s="658"/>
    </row>
    <row r="12" spans="2:143" ht="11.25" customHeight="1" x14ac:dyDescent="0.15">
      <c r="B12" s="618" t="s">
        <v>238</v>
      </c>
      <c r="C12" s="619"/>
      <c r="D12" s="619"/>
      <c r="E12" s="619"/>
      <c r="F12" s="619"/>
      <c r="G12" s="619"/>
      <c r="H12" s="619"/>
      <c r="I12" s="619"/>
      <c r="J12" s="619"/>
      <c r="K12" s="619"/>
      <c r="L12" s="619"/>
      <c r="M12" s="619"/>
      <c r="N12" s="619"/>
      <c r="O12" s="619"/>
      <c r="P12" s="619"/>
      <c r="Q12" s="620"/>
      <c r="R12" s="621">
        <v>6170</v>
      </c>
      <c r="S12" s="622"/>
      <c r="T12" s="622"/>
      <c r="U12" s="622"/>
      <c r="V12" s="622"/>
      <c r="W12" s="622"/>
      <c r="X12" s="622"/>
      <c r="Y12" s="623"/>
      <c r="Z12" s="659">
        <v>0</v>
      </c>
      <c r="AA12" s="659"/>
      <c r="AB12" s="659"/>
      <c r="AC12" s="659"/>
      <c r="AD12" s="660">
        <v>6170</v>
      </c>
      <c r="AE12" s="660"/>
      <c r="AF12" s="660"/>
      <c r="AG12" s="660"/>
      <c r="AH12" s="660"/>
      <c r="AI12" s="660"/>
      <c r="AJ12" s="660"/>
      <c r="AK12" s="660"/>
      <c r="AL12" s="624">
        <v>0</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4020274</v>
      </c>
      <c r="BH12" s="622"/>
      <c r="BI12" s="622"/>
      <c r="BJ12" s="622"/>
      <c r="BK12" s="622"/>
      <c r="BL12" s="622"/>
      <c r="BM12" s="622"/>
      <c r="BN12" s="623"/>
      <c r="BO12" s="659">
        <v>45.9</v>
      </c>
      <c r="BP12" s="659"/>
      <c r="BQ12" s="659"/>
      <c r="BR12" s="659"/>
      <c r="BS12" s="660" t="s">
        <v>122</v>
      </c>
      <c r="BT12" s="660"/>
      <c r="BU12" s="660"/>
      <c r="BV12" s="660"/>
      <c r="BW12" s="660"/>
      <c r="BX12" s="660"/>
      <c r="BY12" s="660"/>
      <c r="BZ12" s="660"/>
      <c r="CA12" s="660"/>
      <c r="CB12" s="700"/>
      <c r="CD12" s="618" t="s">
        <v>240</v>
      </c>
      <c r="CE12" s="619"/>
      <c r="CF12" s="619"/>
      <c r="CG12" s="619"/>
      <c r="CH12" s="619"/>
      <c r="CI12" s="619"/>
      <c r="CJ12" s="619"/>
      <c r="CK12" s="619"/>
      <c r="CL12" s="619"/>
      <c r="CM12" s="619"/>
      <c r="CN12" s="619"/>
      <c r="CO12" s="619"/>
      <c r="CP12" s="619"/>
      <c r="CQ12" s="620"/>
      <c r="CR12" s="621">
        <v>1619015</v>
      </c>
      <c r="CS12" s="622"/>
      <c r="CT12" s="622"/>
      <c r="CU12" s="622"/>
      <c r="CV12" s="622"/>
      <c r="CW12" s="622"/>
      <c r="CX12" s="622"/>
      <c r="CY12" s="623"/>
      <c r="CZ12" s="659">
        <v>5.0999999999999996</v>
      </c>
      <c r="DA12" s="659"/>
      <c r="DB12" s="659"/>
      <c r="DC12" s="659"/>
      <c r="DD12" s="627">
        <v>86836</v>
      </c>
      <c r="DE12" s="622"/>
      <c r="DF12" s="622"/>
      <c r="DG12" s="622"/>
      <c r="DH12" s="622"/>
      <c r="DI12" s="622"/>
      <c r="DJ12" s="622"/>
      <c r="DK12" s="622"/>
      <c r="DL12" s="622"/>
      <c r="DM12" s="622"/>
      <c r="DN12" s="622"/>
      <c r="DO12" s="622"/>
      <c r="DP12" s="623"/>
      <c r="DQ12" s="627">
        <v>574278</v>
      </c>
      <c r="DR12" s="622"/>
      <c r="DS12" s="622"/>
      <c r="DT12" s="622"/>
      <c r="DU12" s="622"/>
      <c r="DV12" s="622"/>
      <c r="DW12" s="622"/>
      <c r="DX12" s="622"/>
      <c r="DY12" s="622"/>
      <c r="DZ12" s="622"/>
      <c r="EA12" s="622"/>
      <c r="EB12" s="622"/>
      <c r="EC12" s="658"/>
    </row>
    <row r="13" spans="2:143" ht="11.25" customHeight="1" x14ac:dyDescent="0.15">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4004800</v>
      </c>
      <c r="BH13" s="622"/>
      <c r="BI13" s="622"/>
      <c r="BJ13" s="622"/>
      <c r="BK13" s="622"/>
      <c r="BL13" s="622"/>
      <c r="BM13" s="622"/>
      <c r="BN13" s="623"/>
      <c r="BO13" s="659">
        <v>45.8</v>
      </c>
      <c r="BP13" s="659"/>
      <c r="BQ13" s="659"/>
      <c r="BR13" s="659"/>
      <c r="BS13" s="660" t="s">
        <v>122</v>
      </c>
      <c r="BT13" s="660"/>
      <c r="BU13" s="660"/>
      <c r="BV13" s="660"/>
      <c r="BW13" s="660"/>
      <c r="BX13" s="660"/>
      <c r="BY13" s="660"/>
      <c r="BZ13" s="660"/>
      <c r="CA13" s="660"/>
      <c r="CB13" s="700"/>
      <c r="CD13" s="618" t="s">
        <v>243</v>
      </c>
      <c r="CE13" s="619"/>
      <c r="CF13" s="619"/>
      <c r="CG13" s="619"/>
      <c r="CH13" s="619"/>
      <c r="CI13" s="619"/>
      <c r="CJ13" s="619"/>
      <c r="CK13" s="619"/>
      <c r="CL13" s="619"/>
      <c r="CM13" s="619"/>
      <c r="CN13" s="619"/>
      <c r="CO13" s="619"/>
      <c r="CP13" s="619"/>
      <c r="CQ13" s="620"/>
      <c r="CR13" s="621">
        <v>2591589</v>
      </c>
      <c r="CS13" s="622"/>
      <c r="CT13" s="622"/>
      <c r="CU13" s="622"/>
      <c r="CV13" s="622"/>
      <c r="CW13" s="622"/>
      <c r="CX13" s="622"/>
      <c r="CY13" s="623"/>
      <c r="CZ13" s="659">
        <v>8.1</v>
      </c>
      <c r="DA13" s="659"/>
      <c r="DB13" s="659"/>
      <c r="DC13" s="659"/>
      <c r="DD13" s="627">
        <v>931109</v>
      </c>
      <c r="DE13" s="622"/>
      <c r="DF13" s="622"/>
      <c r="DG13" s="622"/>
      <c r="DH13" s="622"/>
      <c r="DI13" s="622"/>
      <c r="DJ13" s="622"/>
      <c r="DK13" s="622"/>
      <c r="DL13" s="622"/>
      <c r="DM13" s="622"/>
      <c r="DN13" s="622"/>
      <c r="DO13" s="622"/>
      <c r="DP13" s="623"/>
      <c r="DQ13" s="627">
        <v>1853348</v>
      </c>
      <c r="DR13" s="622"/>
      <c r="DS13" s="622"/>
      <c r="DT13" s="622"/>
      <c r="DU13" s="622"/>
      <c r="DV13" s="622"/>
      <c r="DW13" s="622"/>
      <c r="DX13" s="622"/>
      <c r="DY13" s="622"/>
      <c r="DZ13" s="622"/>
      <c r="EA13" s="622"/>
      <c r="EB13" s="622"/>
      <c r="EC13" s="658"/>
    </row>
    <row r="14" spans="2:143" ht="11.25" customHeight="1" x14ac:dyDescent="0.15">
      <c r="B14" s="618" t="s">
        <v>244</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264179</v>
      </c>
      <c r="BH14" s="622"/>
      <c r="BI14" s="622"/>
      <c r="BJ14" s="622"/>
      <c r="BK14" s="622"/>
      <c r="BL14" s="622"/>
      <c r="BM14" s="622"/>
      <c r="BN14" s="623"/>
      <c r="BO14" s="659">
        <v>3</v>
      </c>
      <c r="BP14" s="659"/>
      <c r="BQ14" s="659"/>
      <c r="BR14" s="659"/>
      <c r="BS14" s="660" t="s">
        <v>122</v>
      </c>
      <c r="BT14" s="660"/>
      <c r="BU14" s="660"/>
      <c r="BV14" s="660"/>
      <c r="BW14" s="660"/>
      <c r="BX14" s="660"/>
      <c r="BY14" s="660"/>
      <c r="BZ14" s="660"/>
      <c r="CA14" s="660"/>
      <c r="CB14" s="700"/>
      <c r="CD14" s="618" t="s">
        <v>246</v>
      </c>
      <c r="CE14" s="619"/>
      <c r="CF14" s="619"/>
      <c r="CG14" s="619"/>
      <c r="CH14" s="619"/>
      <c r="CI14" s="619"/>
      <c r="CJ14" s="619"/>
      <c r="CK14" s="619"/>
      <c r="CL14" s="619"/>
      <c r="CM14" s="619"/>
      <c r="CN14" s="619"/>
      <c r="CO14" s="619"/>
      <c r="CP14" s="619"/>
      <c r="CQ14" s="620"/>
      <c r="CR14" s="621">
        <v>965273</v>
      </c>
      <c r="CS14" s="622"/>
      <c r="CT14" s="622"/>
      <c r="CU14" s="622"/>
      <c r="CV14" s="622"/>
      <c r="CW14" s="622"/>
      <c r="CX14" s="622"/>
      <c r="CY14" s="623"/>
      <c r="CZ14" s="659">
        <v>3</v>
      </c>
      <c r="DA14" s="659"/>
      <c r="DB14" s="659"/>
      <c r="DC14" s="659"/>
      <c r="DD14" s="627">
        <v>184715</v>
      </c>
      <c r="DE14" s="622"/>
      <c r="DF14" s="622"/>
      <c r="DG14" s="622"/>
      <c r="DH14" s="622"/>
      <c r="DI14" s="622"/>
      <c r="DJ14" s="622"/>
      <c r="DK14" s="622"/>
      <c r="DL14" s="622"/>
      <c r="DM14" s="622"/>
      <c r="DN14" s="622"/>
      <c r="DO14" s="622"/>
      <c r="DP14" s="623"/>
      <c r="DQ14" s="627">
        <v>897395</v>
      </c>
      <c r="DR14" s="622"/>
      <c r="DS14" s="622"/>
      <c r="DT14" s="622"/>
      <c r="DU14" s="622"/>
      <c r="DV14" s="622"/>
      <c r="DW14" s="622"/>
      <c r="DX14" s="622"/>
      <c r="DY14" s="622"/>
      <c r="DZ14" s="622"/>
      <c r="EA14" s="622"/>
      <c r="EB14" s="622"/>
      <c r="EC14" s="658"/>
    </row>
    <row r="15" spans="2:143" ht="11.25" customHeight="1" x14ac:dyDescent="0.15">
      <c r="B15" s="618" t="s">
        <v>247</v>
      </c>
      <c r="C15" s="619"/>
      <c r="D15" s="619"/>
      <c r="E15" s="619"/>
      <c r="F15" s="619"/>
      <c r="G15" s="619"/>
      <c r="H15" s="619"/>
      <c r="I15" s="619"/>
      <c r="J15" s="619"/>
      <c r="K15" s="619"/>
      <c r="L15" s="619"/>
      <c r="M15" s="619"/>
      <c r="N15" s="619"/>
      <c r="O15" s="619"/>
      <c r="P15" s="619"/>
      <c r="Q15" s="620"/>
      <c r="R15" s="621">
        <v>22347</v>
      </c>
      <c r="S15" s="622"/>
      <c r="T15" s="622"/>
      <c r="U15" s="622"/>
      <c r="V15" s="622"/>
      <c r="W15" s="622"/>
      <c r="X15" s="622"/>
      <c r="Y15" s="623"/>
      <c r="Z15" s="659">
        <v>0.1</v>
      </c>
      <c r="AA15" s="659"/>
      <c r="AB15" s="659"/>
      <c r="AC15" s="659"/>
      <c r="AD15" s="660">
        <v>22347</v>
      </c>
      <c r="AE15" s="660"/>
      <c r="AF15" s="660"/>
      <c r="AG15" s="660"/>
      <c r="AH15" s="660"/>
      <c r="AI15" s="660"/>
      <c r="AJ15" s="660"/>
      <c r="AK15" s="660"/>
      <c r="AL15" s="624">
        <v>0.1</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463255</v>
      </c>
      <c r="BH15" s="622"/>
      <c r="BI15" s="622"/>
      <c r="BJ15" s="622"/>
      <c r="BK15" s="622"/>
      <c r="BL15" s="622"/>
      <c r="BM15" s="622"/>
      <c r="BN15" s="623"/>
      <c r="BO15" s="659">
        <v>5.3</v>
      </c>
      <c r="BP15" s="659"/>
      <c r="BQ15" s="659"/>
      <c r="BR15" s="659"/>
      <c r="BS15" s="660" t="s">
        <v>122</v>
      </c>
      <c r="BT15" s="660"/>
      <c r="BU15" s="660"/>
      <c r="BV15" s="660"/>
      <c r="BW15" s="660"/>
      <c r="BX15" s="660"/>
      <c r="BY15" s="660"/>
      <c r="BZ15" s="660"/>
      <c r="CA15" s="660"/>
      <c r="CB15" s="700"/>
      <c r="CD15" s="618" t="s">
        <v>249</v>
      </c>
      <c r="CE15" s="619"/>
      <c r="CF15" s="619"/>
      <c r="CG15" s="619"/>
      <c r="CH15" s="619"/>
      <c r="CI15" s="619"/>
      <c r="CJ15" s="619"/>
      <c r="CK15" s="619"/>
      <c r="CL15" s="619"/>
      <c r="CM15" s="619"/>
      <c r="CN15" s="619"/>
      <c r="CO15" s="619"/>
      <c r="CP15" s="619"/>
      <c r="CQ15" s="620"/>
      <c r="CR15" s="621">
        <v>4324080</v>
      </c>
      <c r="CS15" s="622"/>
      <c r="CT15" s="622"/>
      <c r="CU15" s="622"/>
      <c r="CV15" s="622"/>
      <c r="CW15" s="622"/>
      <c r="CX15" s="622"/>
      <c r="CY15" s="623"/>
      <c r="CZ15" s="659">
        <v>13.6</v>
      </c>
      <c r="DA15" s="659"/>
      <c r="DB15" s="659"/>
      <c r="DC15" s="659"/>
      <c r="DD15" s="627">
        <v>1434934</v>
      </c>
      <c r="DE15" s="622"/>
      <c r="DF15" s="622"/>
      <c r="DG15" s="622"/>
      <c r="DH15" s="622"/>
      <c r="DI15" s="622"/>
      <c r="DJ15" s="622"/>
      <c r="DK15" s="622"/>
      <c r="DL15" s="622"/>
      <c r="DM15" s="622"/>
      <c r="DN15" s="622"/>
      <c r="DO15" s="622"/>
      <c r="DP15" s="623"/>
      <c r="DQ15" s="627">
        <v>2564677</v>
      </c>
      <c r="DR15" s="622"/>
      <c r="DS15" s="622"/>
      <c r="DT15" s="622"/>
      <c r="DU15" s="622"/>
      <c r="DV15" s="622"/>
      <c r="DW15" s="622"/>
      <c r="DX15" s="622"/>
      <c r="DY15" s="622"/>
      <c r="DZ15" s="622"/>
      <c r="EA15" s="622"/>
      <c r="EB15" s="622"/>
      <c r="EC15" s="658"/>
    </row>
    <row r="16" spans="2:143" ht="11.25" customHeight="1" x14ac:dyDescent="0.15">
      <c r="B16" s="618" t="s">
        <v>250</v>
      </c>
      <c r="C16" s="619"/>
      <c r="D16" s="619"/>
      <c r="E16" s="619"/>
      <c r="F16" s="619"/>
      <c r="G16" s="619"/>
      <c r="H16" s="619"/>
      <c r="I16" s="619"/>
      <c r="J16" s="619"/>
      <c r="K16" s="619"/>
      <c r="L16" s="619"/>
      <c r="M16" s="619"/>
      <c r="N16" s="619"/>
      <c r="O16" s="619"/>
      <c r="P16" s="619"/>
      <c r="Q16" s="620"/>
      <c r="R16" s="621">
        <v>109491</v>
      </c>
      <c r="S16" s="622"/>
      <c r="T16" s="622"/>
      <c r="U16" s="622"/>
      <c r="V16" s="622"/>
      <c r="W16" s="622"/>
      <c r="X16" s="622"/>
      <c r="Y16" s="623"/>
      <c r="Z16" s="659">
        <v>0.3</v>
      </c>
      <c r="AA16" s="659"/>
      <c r="AB16" s="659"/>
      <c r="AC16" s="659"/>
      <c r="AD16" s="660">
        <v>109491</v>
      </c>
      <c r="AE16" s="660"/>
      <c r="AF16" s="660"/>
      <c r="AG16" s="660"/>
      <c r="AH16" s="660"/>
      <c r="AI16" s="660"/>
      <c r="AJ16" s="660"/>
      <c r="AK16" s="660"/>
      <c r="AL16" s="624">
        <v>0.7</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252</v>
      </c>
      <c r="CE16" s="619"/>
      <c r="CF16" s="619"/>
      <c r="CG16" s="619"/>
      <c r="CH16" s="619"/>
      <c r="CI16" s="619"/>
      <c r="CJ16" s="619"/>
      <c r="CK16" s="619"/>
      <c r="CL16" s="619"/>
      <c r="CM16" s="619"/>
      <c r="CN16" s="619"/>
      <c r="CO16" s="619"/>
      <c r="CP16" s="619"/>
      <c r="CQ16" s="620"/>
      <c r="CR16" s="621" t="s">
        <v>122</v>
      </c>
      <c r="CS16" s="622"/>
      <c r="CT16" s="622"/>
      <c r="CU16" s="622"/>
      <c r="CV16" s="622"/>
      <c r="CW16" s="622"/>
      <c r="CX16" s="622"/>
      <c r="CY16" s="623"/>
      <c r="CZ16" s="659" t="s">
        <v>122</v>
      </c>
      <c r="DA16" s="659"/>
      <c r="DB16" s="659"/>
      <c r="DC16" s="659"/>
      <c r="DD16" s="627" t="s">
        <v>122</v>
      </c>
      <c r="DE16" s="622"/>
      <c r="DF16" s="622"/>
      <c r="DG16" s="622"/>
      <c r="DH16" s="622"/>
      <c r="DI16" s="622"/>
      <c r="DJ16" s="622"/>
      <c r="DK16" s="622"/>
      <c r="DL16" s="622"/>
      <c r="DM16" s="622"/>
      <c r="DN16" s="622"/>
      <c r="DO16" s="622"/>
      <c r="DP16" s="623"/>
      <c r="DQ16" s="627" t="s">
        <v>122</v>
      </c>
      <c r="DR16" s="622"/>
      <c r="DS16" s="622"/>
      <c r="DT16" s="622"/>
      <c r="DU16" s="622"/>
      <c r="DV16" s="622"/>
      <c r="DW16" s="622"/>
      <c r="DX16" s="622"/>
      <c r="DY16" s="622"/>
      <c r="DZ16" s="622"/>
      <c r="EA16" s="622"/>
      <c r="EB16" s="622"/>
      <c r="EC16" s="658"/>
    </row>
    <row r="17" spans="2:133" ht="11.25" customHeight="1" x14ac:dyDescent="0.15">
      <c r="B17" s="618" t="s">
        <v>253</v>
      </c>
      <c r="C17" s="619"/>
      <c r="D17" s="619"/>
      <c r="E17" s="619"/>
      <c r="F17" s="619"/>
      <c r="G17" s="619"/>
      <c r="H17" s="619"/>
      <c r="I17" s="619"/>
      <c r="J17" s="619"/>
      <c r="K17" s="619"/>
      <c r="L17" s="619"/>
      <c r="M17" s="619"/>
      <c r="N17" s="619"/>
      <c r="O17" s="619"/>
      <c r="P17" s="619"/>
      <c r="Q17" s="620"/>
      <c r="R17" s="621">
        <v>359823</v>
      </c>
      <c r="S17" s="622"/>
      <c r="T17" s="622"/>
      <c r="U17" s="622"/>
      <c r="V17" s="622"/>
      <c r="W17" s="622"/>
      <c r="X17" s="622"/>
      <c r="Y17" s="623"/>
      <c r="Z17" s="659">
        <v>1</v>
      </c>
      <c r="AA17" s="659"/>
      <c r="AB17" s="659"/>
      <c r="AC17" s="659"/>
      <c r="AD17" s="660">
        <v>359823</v>
      </c>
      <c r="AE17" s="660"/>
      <c r="AF17" s="660"/>
      <c r="AG17" s="660"/>
      <c r="AH17" s="660"/>
      <c r="AI17" s="660"/>
      <c r="AJ17" s="660"/>
      <c r="AK17" s="660"/>
      <c r="AL17" s="624">
        <v>2.4</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255</v>
      </c>
      <c r="CE17" s="619"/>
      <c r="CF17" s="619"/>
      <c r="CG17" s="619"/>
      <c r="CH17" s="619"/>
      <c r="CI17" s="619"/>
      <c r="CJ17" s="619"/>
      <c r="CK17" s="619"/>
      <c r="CL17" s="619"/>
      <c r="CM17" s="619"/>
      <c r="CN17" s="619"/>
      <c r="CO17" s="619"/>
      <c r="CP17" s="619"/>
      <c r="CQ17" s="620"/>
      <c r="CR17" s="621">
        <v>2046802</v>
      </c>
      <c r="CS17" s="622"/>
      <c r="CT17" s="622"/>
      <c r="CU17" s="622"/>
      <c r="CV17" s="622"/>
      <c r="CW17" s="622"/>
      <c r="CX17" s="622"/>
      <c r="CY17" s="623"/>
      <c r="CZ17" s="659">
        <v>6.4</v>
      </c>
      <c r="DA17" s="659"/>
      <c r="DB17" s="659"/>
      <c r="DC17" s="659"/>
      <c r="DD17" s="627" t="s">
        <v>122</v>
      </c>
      <c r="DE17" s="622"/>
      <c r="DF17" s="622"/>
      <c r="DG17" s="622"/>
      <c r="DH17" s="622"/>
      <c r="DI17" s="622"/>
      <c r="DJ17" s="622"/>
      <c r="DK17" s="622"/>
      <c r="DL17" s="622"/>
      <c r="DM17" s="622"/>
      <c r="DN17" s="622"/>
      <c r="DO17" s="622"/>
      <c r="DP17" s="623"/>
      <c r="DQ17" s="627">
        <v>2032112</v>
      </c>
      <c r="DR17" s="622"/>
      <c r="DS17" s="622"/>
      <c r="DT17" s="622"/>
      <c r="DU17" s="622"/>
      <c r="DV17" s="622"/>
      <c r="DW17" s="622"/>
      <c r="DX17" s="622"/>
      <c r="DY17" s="622"/>
      <c r="DZ17" s="622"/>
      <c r="EA17" s="622"/>
      <c r="EB17" s="622"/>
      <c r="EC17" s="658"/>
    </row>
    <row r="18" spans="2:133" ht="11.25" customHeight="1" x14ac:dyDescent="0.15">
      <c r="B18" s="618" t="s">
        <v>256</v>
      </c>
      <c r="C18" s="619"/>
      <c r="D18" s="619"/>
      <c r="E18" s="619"/>
      <c r="F18" s="619"/>
      <c r="G18" s="619"/>
      <c r="H18" s="619"/>
      <c r="I18" s="619"/>
      <c r="J18" s="619"/>
      <c r="K18" s="619"/>
      <c r="L18" s="619"/>
      <c r="M18" s="619"/>
      <c r="N18" s="619"/>
      <c r="O18" s="619"/>
      <c r="P18" s="619"/>
      <c r="Q18" s="620"/>
      <c r="R18" s="621">
        <v>83771</v>
      </c>
      <c r="S18" s="622"/>
      <c r="T18" s="622"/>
      <c r="U18" s="622"/>
      <c r="V18" s="622"/>
      <c r="W18" s="622"/>
      <c r="X18" s="622"/>
      <c r="Y18" s="623"/>
      <c r="Z18" s="659">
        <v>0.2</v>
      </c>
      <c r="AA18" s="659"/>
      <c r="AB18" s="659"/>
      <c r="AC18" s="659"/>
      <c r="AD18" s="660">
        <v>83771</v>
      </c>
      <c r="AE18" s="660"/>
      <c r="AF18" s="660"/>
      <c r="AG18" s="660"/>
      <c r="AH18" s="660"/>
      <c r="AI18" s="660"/>
      <c r="AJ18" s="660"/>
      <c r="AK18" s="660"/>
      <c r="AL18" s="624">
        <v>0.6</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15">
      <c r="B19" s="618" t="s">
        <v>259</v>
      </c>
      <c r="C19" s="619"/>
      <c r="D19" s="619"/>
      <c r="E19" s="619"/>
      <c r="F19" s="619"/>
      <c r="G19" s="619"/>
      <c r="H19" s="619"/>
      <c r="I19" s="619"/>
      <c r="J19" s="619"/>
      <c r="K19" s="619"/>
      <c r="L19" s="619"/>
      <c r="M19" s="619"/>
      <c r="N19" s="619"/>
      <c r="O19" s="619"/>
      <c r="P19" s="619"/>
      <c r="Q19" s="620"/>
      <c r="R19" s="621">
        <v>269618</v>
      </c>
      <c r="S19" s="622"/>
      <c r="T19" s="622"/>
      <c r="U19" s="622"/>
      <c r="V19" s="622"/>
      <c r="W19" s="622"/>
      <c r="X19" s="622"/>
      <c r="Y19" s="623"/>
      <c r="Z19" s="659">
        <v>0.8</v>
      </c>
      <c r="AA19" s="659"/>
      <c r="AB19" s="659"/>
      <c r="AC19" s="659"/>
      <c r="AD19" s="660">
        <v>269618</v>
      </c>
      <c r="AE19" s="660"/>
      <c r="AF19" s="660"/>
      <c r="AG19" s="660"/>
      <c r="AH19" s="660"/>
      <c r="AI19" s="660"/>
      <c r="AJ19" s="660"/>
      <c r="AK19" s="660"/>
      <c r="AL19" s="624">
        <v>1.8</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579838</v>
      </c>
      <c r="BH19" s="622"/>
      <c r="BI19" s="622"/>
      <c r="BJ19" s="622"/>
      <c r="BK19" s="622"/>
      <c r="BL19" s="622"/>
      <c r="BM19" s="622"/>
      <c r="BN19" s="623"/>
      <c r="BO19" s="659">
        <v>6.6</v>
      </c>
      <c r="BP19" s="659"/>
      <c r="BQ19" s="659"/>
      <c r="BR19" s="659"/>
      <c r="BS19" s="660" t="s">
        <v>122</v>
      </c>
      <c r="BT19" s="660"/>
      <c r="BU19" s="660"/>
      <c r="BV19" s="660"/>
      <c r="BW19" s="660"/>
      <c r="BX19" s="660"/>
      <c r="BY19" s="660"/>
      <c r="BZ19" s="660"/>
      <c r="CA19" s="660"/>
      <c r="CB19" s="700"/>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15">
      <c r="B20" s="688" t="s">
        <v>262</v>
      </c>
      <c r="C20" s="689"/>
      <c r="D20" s="689"/>
      <c r="E20" s="689"/>
      <c r="F20" s="689"/>
      <c r="G20" s="689"/>
      <c r="H20" s="689"/>
      <c r="I20" s="689"/>
      <c r="J20" s="689"/>
      <c r="K20" s="689"/>
      <c r="L20" s="689"/>
      <c r="M20" s="689"/>
      <c r="N20" s="689"/>
      <c r="O20" s="689"/>
      <c r="P20" s="689"/>
      <c r="Q20" s="690"/>
      <c r="R20" s="621">
        <v>6434</v>
      </c>
      <c r="S20" s="622"/>
      <c r="T20" s="622"/>
      <c r="U20" s="622"/>
      <c r="V20" s="622"/>
      <c r="W20" s="622"/>
      <c r="X20" s="622"/>
      <c r="Y20" s="623"/>
      <c r="Z20" s="659">
        <v>0</v>
      </c>
      <c r="AA20" s="659"/>
      <c r="AB20" s="659"/>
      <c r="AC20" s="659"/>
      <c r="AD20" s="660">
        <v>6434</v>
      </c>
      <c r="AE20" s="660"/>
      <c r="AF20" s="660"/>
      <c r="AG20" s="660"/>
      <c r="AH20" s="660"/>
      <c r="AI20" s="660"/>
      <c r="AJ20" s="660"/>
      <c r="AK20" s="660"/>
      <c r="AL20" s="624">
        <v>0</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579838</v>
      </c>
      <c r="BH20" s="622"/>
      <c r="BI20" s="622"/>
      <c r="BJ20" s="622"/>
      <c r="BK20" s="622"/>
      <c r="BL20" s="622"/>
      <c r="BM20" s="622"/>
      <c r="BN20" s="623"/>
      <c r="BO20" s="659">
        <v>6.6</v>
      </c>
      <c r="BP20" s="659"/>
      <c r="BQ20" s="659"/>
      <c r="BR20" s="659"/>
      <c r="BS20" s="660" t="s">
        <v>122</v>
      </c>
      <c r="BT20" s="660"/>
      <c r="BU20" s="660"/>
      <c r="BV20" s="660"/>
      <c r="BW20" s="660"/>
      <c r="BX20" s="660"/>
      <c r="BY20" s="660"/>
      <c r="BZ20" s="660"/>
      <c r="CA20" s="660"/>
      <c r="CB20" s="700"/>
      <c r="CD20" s="618" t="s">
        <v>264</v>
      </c>
      <c r="CE20" s="619"/>
      <c r="CF20" s="619"/>
      <c r="CG20" s="619"/>
      <c r="CH20" s="619"/>
      <c r="CI20" s="619"/>
      <c r="CJ20" s="619"/>
      <c r="CK20" s="619"/>
      <c r="CL20" s="619"/>
      <c r="CM20" s="619"/>
      <c r="CN20" s="619"/>
      <c r="CO20" s="619"/>
      <c r="CP20" s="619"/>
      <c r="CQ20" s="620"/>
      <c r="CR20" s="621">
        <v>31853407</v>
      </c>
      <c r="CS20" s="622"/>
      <c r="CT20" s="622"/>
      <c r="CU20" s="622"/>
      <c r="CV20" s="622"/>
      <c r="CW20" s="622"/>
      <c r="CX20" s="622"/>
      <c r="CY20" s="623"/>
      <c r="CZ20" s="659">
        <v>100</v>
      </c>
      <c r="DA20" s="659"/>
      <c r="DB20" s="659"/>
      <c r="DC20" s="659"/>
      <c r="DD20" s="627">
        <v>3577363</v>
      </c>
      <c r="DE20" s="622"/>
      <c r="DF20" s="622"/>
      <c r="DG20" s="622"/>
      <c r="DH20" s="622"/>
      <c r="DI20" s="622"/>
      <c r="DJ20" s="622"/>
      <c r="DK20" s="622"/>
      <c r="DL20" s="622"/>
      <c r="DM20" s="622"/>
      <c r="DN20" s="622"/>
      <c r="DO20" s="622"/>
      <c r="DP20" s="623"/>
      <c r="DQ20" s="627">
        <v>18928628</v>
      </c>
      <c r="DR20" s="622"/>
      <c r="DS20" s="622"/>
      <c r="DT20" s="622"/>
      <c r="DU20" s="622"/>
      <c r="DV20" s="622"/>
      <c r="DW20" s="622"/>
      <c r="DX20" s="622"/>
      <c r="DY20" s="622"/>
      <c r="DZ20" s="622"/>
      <c r="EA20" s="622"/>
      <c r="EB20" s="622"/>
      <c r="EC20" s="658"/>
    </row>
    <row r="21" spans="2:133" ht="11.25" customHeight="1" x14ac:dyDescent="0.15">
      <c r="B21" s="618" t="s">
        <v>265</v>
      </c>
      <c r="C21" s="619"/>
      <c r="D21" s="619"/>
      <c r="E21" s="619"/>
      <c r="F21" s="619"/>
      <c r="G21" s="619"/>
      <c r="H21" s="619"/>
      <c r="I21" s="619"/>
      <c r="J21" s="619"/>
      <c r="K21" s="619"/>
      <c r="L21" s="619"/>
      <c r="M21" s="619"/>
      <c r="N21" s="619"/>
      <c r="O21" s="619"/>
      <c r="P21" s="619"/>
      <c r="Q21" s="620"/>
      <c r="R21" s="621">
        <v>5260620</v>
      </c>
      <c r="S21" s="622"/>
      <c r="T21" s="622"/>
      <c r="U21" s="622"/>
      <c r="V21" s="622"/>
      <c r="W21" s="622"/>
      <c r="X21" s="622"/>
      <c r="Y21" s="623"/>
      <c r="Z21" s="659">
        <v>15.3</v>
      </c>
      <c r="AA21" s="659"/>
      <c r="AB21" s="659"/>
      <c r="AC21" s="659"/>
      <c r="AD21" s="660">
        <v>4519046</v>
      </c>
      <c r="AE21" s="660"/>
      <c r="AF21" s="660"/>
      <c r="AG21" s="660"/>
      <c r="AH21" s="660"/>
      <c r="AI21" s="660"/>
      <c r="AJ21" s="660"/>
      <c r="AK21" s="660"/>
      <c r="AL21" s="624">
        <v>29.7</v>
      </c>
      <c r="AM21" s="625"/>
      <c r="AN21" s="625"/>
      <c r="AO21" s="661"/>
      <c r="AP21" s="618" t="s">
        <v>266</v>
      </c>
      <c r="AQ21" s="698"/>
      <c r="AR21" s="698"/>
      <c r="AS21" s="698"/>
      <c r="AT21" s="698"/>
      <c r="AU21" s="698"/>
      <c r="AV21" s="698"/>
      <c r="AW21" s="698"/>
      <c r="AX21" s="698"/>
      <c r="AY21" s="698"/>
      <c r="AZ21" s="698"/>
      <c r="BA21" s="698"/>
      <c r="BB21" s="698"/>
      <c r="BC21" s="698"/>
      <c r="BD21" s="698"/>
      <c r="BE21" s="698"/>
      <c r="BF21" s="699"/>
      <c r="BG21" s="621">
        <v>32534</v>
      </c>
      <c r="BH21" s="622"/>
      <c r="BI21" s="622"/>
      <c r="BJ21" s="622"/>
      <c r="BK21" s="622"/>
      <c r="BL21" s="622"/>
      <c r="BM21" s="622"/>
      <c r="BN21" s="623"/>
      <c r="BO21" s="659">
        <v>0.4</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267</v>
      </c>
      <c r="C22" s="619"/>
      <c r="D22" s="619"/>
      <c r="E22" s="619"/>
      <c r="F22" s="619"/>
      <c r="G22" s="619"/>
      <c r="H22" s="619"/>
      <c r="I22" s="619"/>
      <c r="J22" s="619"/>
      <c r="K22" s="619"/>
      <c r="L22" s="619"/>
      <c r="M22" s="619"/>
      <c r="N22" s="619"/>
      <c r="O22" s="619"/>
      <c r="P22" s="619"/>
      <c r="Q22" s="620"/>
      <c r="R22" s="621">
        <v>4519046</v>
      </c>
      <c r="S22" s="622"/>
      <c r="T22" s="622"/>
      <c r="U22" s="622"/>
      <c r="V22" s="622"/>
      <c r="W22" s="622"/>
      <c r="X22" s="622"/>
      <c r="Y22" s="623"/>
      <c r="Z22" s="659">
        <v>13.1</v>
      </c>
      <c r="AA22" s="659"/>
      <c r="AB22" s="659"/>
      <c r="AC22" s="659"/>
      <c r="AD22" s="660">
        <v>4519046</v>
      </c>
      <c r="AE22" s="660"/>
      <c r="AF22" s="660"/>
      <c r="AG22" s="660"/>
      <c r="AH22" s="660"/>
      <c r="AI22" s="660"/>
      <c r="AJ22" s="660"/>
      <c r="AK22" s="660"/>
      <c r="AL22" s="624">
        <v>29.7</v>
      </c>
      <c r="AM22" s="625"/>
      <c r="AN22" s="625"/>
      <c r="AO22" s="661"/>
      <c r="AP22" s="618" t="s">
        <v>268</v>
      </c>
      <c r="AQ22" s="698"/>
      <c r="AR22" s="698"/>
      <c r="AS22" s="698"/>
      <c r="AT22" s="698"/>
      <c r="AU22" s="698"/>
      <c r="AV22" s="698"/>
      <c r="AW22" s="698"/>
      <c r="AX22" s="698"/>
      <c r="AY22" s="698"/>
      <c r="AZ22" s="698"/>
      <c r="BA22" s="698"/>
      <c r="BB22" s="698"/>
      <c r="BC22" s="698"/>
      <c r="BD22" s="698"/>
      <c r="BE22" s="698"/>
      <c r="BF22" s="699"/>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700"/>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15">
      <c r="B23" s="618" t="s">
        <v>270</v>
      </c>
      <c r="C23" s="619"/>
      <c r="D23" s="619"/>
      <c r="E23" s="619"/>
      <c r="F23" s="619"/>
      <c r="G23" s="619"/>
      <c r="H23" s="619"/>
      <c r="I23" s="619"/>
      <c r="J23" s="619"/>
      <c r="K23" s="619"/>
      <c r="L23" s="619"/>
      <c r="M23" s="619"/>
      <c r="N23" s="619"/>
      <c r="O23" s="619"/>
      <c r="P23" s="619"/>
      <c r="Q23" s="620"/>
      <c r="R23" s="621">
        <v>741574</v>
      </c>
      <c r="S23" s="622"/>
      <c r="T23" s="622"/>
      <c r="U23" s="622"/>
      <c r="V23" s="622"/>
      <c r="W23" s="622"/>
      <c r="X23" s="622"/>
      <c r="Y23" s="623"/>
      <c r="Z23" s="659">
        <v>2.2000000000000002</v>
      </c>
      <c r="AA23" s="659"/>
      <c r="AB23" s="659"/>
      <c r="AC23" s="659"/>
      <c r="AD23" s="660" t="s">
        <v>122</v>
      </c>
      <c r="AE23" s="660"/>
      <c r="AF23" s="660"/>
      <c r="AG23" s="660"/>
      <c r="AH23" s="660"/>
      <c r="AI23" s="660"/>
      <c r="AJ23" s="660"/>
      <c r="AK23" s="660"/>
      <c r="AL23" s="624" t="s">
        <v>122</v>
      </c>
      <c r="AM23" s="625"/>
      <c r="AN23" s="625"/>
      <c r="AO23" s="661"/>
      <c r="AP23" s="618" t="s">
        <v>271</v>
      </c>
      <c r="AQ23" s="698"/>
      <c r="AR23" s="698"/>
      <c r="AS23" s="698"/>
      <c r="AT23" s="698"/>
      <c r="AU23" s="698"/>
      <c r="AV23" s="698"/>
      <c r="AW23" s="698"/>
      <c r="AX23" s="698"/>
      <c r="AY23" s="698"/>
      <c r="AZ23" s="698"/>
      <c r="BA23" s="698"/>
      <c r="BB23" s="698"/>
      <c r="BC23" s="698"/>
      <c r="BD23" s="698"/>
      <c r="BE23" s="698"/>
      <c r="BF23" s="699"/>
      <c r="BG23" s="621">
        <v>547304</v>
      </c>
      <c r="BH23" s="622"/>
      <c r="BI23" s="622"/>
      <c r="BJ23" s="622"/>
      <c r="BK23" s="622"/>
      <c r="BL23" s="622"/>
      <c r="BM23" s="622"/>
      <c r="BN23" s="623"/>
      <c r="BO23" s="659">
        <v>6.3</v>
      </c>
      <c r="BP23" s="659"/>
      <c r="BQ23" s="659"/>
      <c r="BR23" s="659"/>
      <c r="BS23" s="660" t="s">
        <v>122</v>
      </c>
      <c r="BT23" s="660"/>
      <c r="BU23" s="660"/>
      <c r="BV23" s="660"/>
      <c r="BW23" s="660"/>
      <c r="BX23" s="660"/>
      <c r="BY23" s="660"/>
      <c r="BZ23" s="660"/>
      <c r="CA23" s="660"/>
      <c r="CB23" s="700"/>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15">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279</v>
      </c>
      <c r="CE24" s="680"/>
      <c r="CF24" s="680"/>
      <c r="CG24" s="680"/>
      <c r="CH24" s="680"/>
      <c r="CI24" s="680"/>
      <c r="CJ24" s="680"/>
      <c r="CK24" s="680"/>
      <c r="CL24" s="680"/>
      <c r="CM24" s="680"/>
      <c r="CN24" s="680"/>
      <c r="CO24" s="680"/>
      <c r="CP24" s="680"/>
      <c r="CQ24" s="681"/>
      <c r="CR24" s="676">
        <v>13730122</v>
      </c>
      <c r="CS24" s="677"/>
      <c r="CT24" s="677"/>
      <c r="CU24" s="677"/>
      <c r="CV24" s="677"/>
      <c r="CW24" s="677"/>
      <c r="CX24" s="677"/>
      <c r="CY24" s="702"/>
      <c r="CZ24" s="703">
        <v>43.1</v>
      </c>
      <c r="DA24" s="685"/>
      <c r="DB24" s="685"/>
      <c r="DC24" s="705"/>
      <c r="DD24" s="701">
        <v>8369556</v>
      </c>
      <c r="DE24" s="677"/>
      <c r="DF24" s="677"/>
      <c r="DG24" s="677"/>
      <c r="DH24" s="677"/>
      <c r="DI24" s="677"/>
      <c r="DJ24" s="677"/>
      <c r="DK24" s="702"/>
      <c r="DL24" s="701">
        <v>7347595</v>
      </c>
      <c r="DM24" s="677"/>
      <c r="DN24" s="677"/>
      <c r="DO24" s="677"/>
      <c r="DP24" s="677"/>
      <c r="DQ24" s="677"/>
      <c r="DR24" s="677"/>
      <c r="DS24" s="677"/>
      <c r="DT24" s="677"/>
      <c r="DU24" s="677"/>
      <c r="DV24" s="702"/>
      <c r="DW24" s="703">
        <v>48.1</v>
      </c>
      <c r="DX24" s="685"/>
      <c r="DY24" s="685"/>
      <c r="DZ24" s="685"/>
      <c r="EA24" s="685"/>
      <c r="EB24" s="685"/>
      <c r="EC24" s="704"/>
    </row>
    <row r="25" spans="2:133" ht="11.25" customHeight="1" x14ac:dyDescent="0.15">
      <c r="B25" s="618" t="s">
        <v>280</v>
      </c>
      <c r="C25" s="619"/>
      <c r="D25" s="619"/>
      <c r="E25" s="619"/>
      <c r="F25" s="619"/>
      <c r="G25" s="619"/>
      <c r="H25" s="619"/>
      <c r="I25" s="619"/>
      <c r="J25" s="619"/>
      <c r="K25" s="619"/>
      <c r="L25" s="619"/>
      <c r="M25" s="619"/>
      <c r="N25" s="619"/>
      <c r="O25" s="619"/>
      <c r="P25" s="619"/>
      <c r="Q25" s="620"/>
      <c r="R25" s="621">
        <v>16451993</v>
      </c>
      <c r="S25" s="622"/>
      <c r="T25" s="622"/>
      <c r="U25" s="622"/>
      <c r="V25" s="622"/>
      <c r="W25" s="622"/>
      <c r="X25" s="622"/>
      <c r="Y25" s="623"/>
      <c r="Z25" s="659">
        <v>47.7</v>
      </c>
      <c r="AA25" s="659"/>
      <c r="AB25" s="659"/>
      <c r="AC25" s="659"/>
      <c r="AD25" s="660">
        <v>15163115</v>
      </c>
      <c r="AE25" s="660"/>
      <c r="AF25" s="660"/>
      <c r="AG25" s="660"/>
      <c r="AH25" s="660"/>
      <c r="AI25" s="660"/>
      <c r="AJ25" s="660"/>
      <c r="AK25" s="660"/>
      <c r="AL25" s="624">
        <v>99.8</v>
      </c>
      <c r="AM25" s="625"/>
      <c r="AN25" s="625"/>
      <c r="AO25" s="661"/>
      <c r="AP25" s="618" t="s">
        <v>281</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282</v>
      </c>
      <c r="CE25" s="619"/>
      <c r="CF25" s="619"/>
      <c r="CG25" s="619"/>
      <c r="CH25" s="619"/>
      <c r="CI25" s="619"/>
      <c r="CJ25" s="619"/>
      <c r="CK25" s="619"/>
      <c r="CL25" s="619"/>
      <c r="CM25" s="619"/>
      <c r="CN25" s="619"/>
      <c r="CO25" s="619"/>
      <c r="CP25" s="619"/>
      <c r="CQ25" s="620"/>
      <c r="CR25" s="621">
        <v>4129631</v>
      </c>
      <c r="CS25" s="634"/>
      <c r="CT25" s="634"/>
      <c r="CU25" s="634"/>
      <c r="CV25" s="634"/>
      <c r="CW25" s="634"/>
      <c r="CX25" s="634"/>
      <c r="CY25" s="635"/>
      <c r="CZ25" s="624">
        <v>13</v>
      </c>
      <c r="DA25" s="636"/>
      <c r="DB25" s="636"/>
      <c r="DC25" s="637"/>
      <c r="DD25" s="627">
        <v>3713226</v>
      </c>
      <c r="DE25" s="634"/>
      <c r="DF25" s="634"/>
      <c r="DG25" s="634"/>
      <c r="DH25" s="634"/>
      <c r="DI25" s="634"/>
      <c r="DJ25" s="634"/>
      <c r="DK25" s="635"/>
      <c r="DL25" s="627">
        <v>3450117</v>
      </c>
      <c r="DM25" s="634"/>
      <c r="DN25" s="634"/>
      <c r="DO25" s="634"/>
      <c r="DP25" s="634"/>
      <c r="DQ25" s="634"/>
      <c r="DR25" s="634"/>
      <c r="DS25" s="634"/>
      <c r="DT25" s="634"/>
      <c r="DU25" s="634"/>
      <c r="DV25" s="635"/>
      <c r="DW25" s="624">
        <v>22.6</v>
      </c>
      <c r="DX25" s="636"/>
      <c r="DY25" s="636"/>
      <c r="DZ25" s="636"/>
      <c r="EA25" s="636"/>
      <c r="EB25" s="636"/>
      <c r="EC25" s="648"/>
    </row>
    <row r="26" spans="2:133" ht="11.25" customHeight="1" x14ac:dyDescent="0.15">
      <c r="B26" s="618" t="s">
        <v>283</v>
      </c>
      <c r="C26" s="619"/>
      <c r="D26" s="619"/>
      <c r="E26" s="619"/>
      <c r="F26" s="619"/>
      <c r="G26" s="619"/>
      <c r="H26" s="619"/>
      <c r="I26" s="619"/>
      <c r="J26" s="619"/>
      <c r="K26" s="619"/>
      <c r="L26" s="619"/>
      <c r="M26" s="619"/>
      <c r="N26" s="619"/>
      <c r="O26" s="619"/>
      <c r="P26" s="619"/>
      <c r="Q26" s="620"/>
      <c r="R26" s="621">
        <v>9896</v>
      </c>
      <c r="S26" s="622"/>
      <c r="T26" s="622"/>
      <c r="U26" s="622"/>
      <c r="V26" s="622"/>
      <c r="W26" s="622"/>
      <c r="X26" s="622"/>
      <c r="Y26" s="623"/>
      <c r="Z26" s="659">
        <v>0</v>
      </c>
      <c r="AA26" s="659"/>
      <c r="AB26" s="659"/>
      <c r="AC26" s="659"/>
      <c r="AD26" s="660">
        <v>9896</v>
      </c>
      <c r="AE26" s="660"/>
      <c r="AF26" s="660"/>
      <c r="AG26" s="660"/>
      <c r="AH26" s="660"/>
      <c r="AI26" s="660"/>
      <c r="AJ26" s="660"/>
      <c r="AK26" s="660"/>
      <c r="AL26" s="624">
        <v>0.1</v>
      </c>
      <c r="AM26" s="625"/>
      <c r="AN26" s="625"/>
      <c r="AO26" s="661"/>
      <c r="AP26" s="618" t="s">
        <v>284</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285</v>
      </c>
      <c r="CE26" s="619"/>
      <c r="CF26" s="619"/>
      <c r="CG26" s="619"/>
      <c r="CH26" s="619"/>
      <c r="CI26" s="619"/>
      <c r="CJ26" s="619"/>
      <c r="CK26" s="619"/>
      <c r="CL26" s="619"/>
      <c r="CM26" s="619"/>
      <c r="CN26" s="619"/>
      <c r="CO26" s="619"/>
      <c r="CP26" s="619"/>
      <c r="CQ26" s="620"/>
      <c r="CR26" s="621">
        <v>2357335</v>
      </c>
      <c r="CS26" s="622"/>
      <c r="CT26" s="622"/>
      <c r="CU26" s="622"/>
      <c r="CV26" s="622"/>
      <c r="CW26" s="622"/>
      <c r="CX26" s="622"/>
      <c r="CY26" s="623"/>
      <c r="CZ26" s="624">
        <v>7.4</v>
      </c>
      <c r="DA26" s="636"/>
      <c r="DB26" s="636"/>
      <c r="DC26" s="637"/>
      <c r="DD26" s="627">
        <v>2192055</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15">
      <c r="B27" s="618" t="s">
        <v>286</v>
      </c>
      <c r="C27" s="619"/>
      <c r="D27" s="619"/>
      <c r="E27" s="619"/>
      <c r="F27" s="619"/>
      <c r="G27" s="619"/>
      <c r="H27" s="619"/>
      <c r="I27" s="619"/>
      <c r="J27" s="619"/>
      <c r="K27" s="619"/>
      <c r="L27" s="619"/>
      <c r="M27" s="619"/>
      <c r="N27" s="619"/>
      <c r="O27" s="619"/>
      <c r="P27" s="619"/>
      <c r="Q27" s="620"/>
      <c r="R27" s="621">
        <v>8415</v>
      </c>
      <c r="S27" s="622"/>
      <c r="T27" s="622"/>
      <c r="U27" s="622"/>
      <c r="V27" s="622"/>
      <c r="W27" s="622"/>
      <c r="X27" s="622"/>
      <c r="Y27" s="623"/>
      <c r="Z27" s="659">
        <v>0</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8749625</v>
      </c>
      <c r="BH27" s="622"/>
      <c r="BI27" s="622"/>
      <c r="BJ27" s="622"/>
      <c r="BK27" s="622"/>
      <c r="BL27" s="622"/>
      <c r="BM27" s="622"/>
      <c r="BN27" s="623"/>
      <c r="BO27" s="659">
        <v>100</v>
      </c>
      <c r="BP27" s="659"/>
      <c r="BQ27" s="659"/>
      <c r="BR27" s="659"/>
      <c r="BS27" s="660">
        <v>153749</v>
      </c>
      <c r="BT27" s="660"/>
      <c r="BU27" s="660"/>
      <c r="BV27" s="660"/>
      <c r="BW27" s="660"/>
      <c r="BX27" s="660"/>
      <c r="BY27" s="660"/>
      <c r="BZ27" s="660"/>
      <c r="CA27" s="660"/>
      <c r="CB27" s="700"/>
      <c r="CD27" s="618" t="s">
        <v>288</v>
      </c>
      <c r="CE27" s="619"/>
      <c r="CF27" s="619"/>
      <c r="CG27" s="619"/>
      <c r="CH27" s="619"/>
      <c r="CI27" s="619"/>
      <c r="CJ27" s="619"/>
      <c r="CK27" s="619"/>
      <c r="CL27" s="619"/>
      <c r="CM27" s="619"/>
      <c r="CN27" s="619"/>
      <c r="CO27" s="619"/>
      <c r="CP27" s="619"/>
      <c r="CQ27" s="620"/>
      <c r="CR27" s="621">
        <v>7553689</v>
      </c>
      <c r="CS27" s="634"/>
      <c r="CT27" s="634"/>
      <c r="CU27" s="634"/>
      <c r="CV27" s="634"/>
      <c r="CW27" s="634"/>
      <c r="CX27" s="634"/>
      <c r="CY27" s="635"/>
      <c r="CZ27" s="624">
        <v>23.7</v>
      </c>
      <c r="DA27" s="636"/>
      <c r="DB27" s="636"/>
      <c r="DC27" s="637"/>
      <c r="DD27" s="627">
        <v>2624218</v>
      </c>
      <c r="DE27" s="634"/>
      <c r="DF27" s="634"/>
      <c r="DG27" s="634"/>
      <c r="DH27" s="634"/>
      <c r="DI27" s="634"/>
      <c r="DJ27" s="634"/>
      <c r="DK27" s="635"/>
      <c r="DL27" s="627">
        <v>1865366</v>
      </c>
      <c r="DM27" s="634"/>
      <c r="DN27" s="634"/>
      <c r="DO27" s="634"/>
      <c r="DP27" s="634"/>
      <c r="DQ27" s="634"/>
      <c r="DR27" s="634"/>
      <c r="DS27" s="634"/>
      <c r="DT27" s="634"/>
      <c r="DU27" s="634"/>
      <c r="DV27" s="635"/>
      <c r="DW27" s="624">
        <v>12.2</v>
      </c>
      <c r="DX27" s="636"/>
      <c r="DY27" s="636"/>
      <c r="DZ27" s="636"/>
      <c r="EA27" s="636"/>
      <c r="EB27" s="636"/>
      <c r="EC27" s="648"/>
    </row>
    <row r="28" spans="2:133" ht="11.25" customHeight="1" x14ac:dyDescent="0.15">
      <c r="B28" s="618" t="s">
        <v>289</v>
      </c>
      <c r="C28" s="619"/>
      <c r="D28" s="619"/>
      <c r="E28" s="619"/>
      <c r="F28" s="619"/>
      <c r="G28" s="619"/>
      <c r="H28" s="619"/>
      <c r="I28" s="619"/>
      <c r="J28" s="619"/>
      <c r="K28" s="619"/>
      <c r="L28" s="619"/>
      <c r="M28" s="619"/>
      <c r="N28" s="619"/>
      <c r="O28" s="619"/>
      <c r="P28" s="619"/>
      <c r="Q28" s="620"/>
      <c r="R28" s="621">
        <v>212429</v>
      </c>
      <c r="S28" s="622"/>
      <c r="T28" s="622"/>
      <c r="U28" s="622"/>
      <c r="V28" s="622"/>
      <c r="W28" s="622"/>
      <c r="X28" s="622"/>
      <c r="Y28" s="623"/>
      <c r="Z28" s="659">
        <v>0.6</v>
      </c>
      <c r="AA28" s="659"/>
      <c r="AB28" s="659"/>
      <c r="AC28" s="659"/>
      <c r="AD28" s="660">
        <v>48</v>
      </c>
      <c r="AE28" s="660"/>
      <c r="AF28" s="660"/>
      <c r="AG28" s="660"/>
      <c r="AH28" s="660"/>
      <c r="AI28" s="660"/>
      <c r="AJ28" s="660"/>
      <c r="AK28" s="660"/>
      <c r="AL28" s="624">
        <v>0</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2046802</v>
      </c>
      <c r="CS28" s="622"/>
      <c r="CT28" s="622"/>
      <c r="CU28" s="622"/>
      <c r="CV28" s="622"/>
      <c r="CW28" s="622"/>
      <c r="CX28" s="622"/>
      <c r="CY28" s="623"/>
      <c r="CZ28" s="624">
        <v>6.4</v>
      </c>
      <c r="DA28" s="636"/>
      <c r="DB28" s="636"/>
      <c r="DC28" s="637"/>
      <c r="DD28" s="627">
        <v>2032112</v>
      </c>
      <c r="DE28" s="622"/>
      <c r="DF28" s="622"/>
      <c r="DG28" s="622"/>
      <c r="DH28" s="622"/>
      <c r="DI28" s="622"/>
      <c r="DJ28" s="622"/>
      <c r="DK28" s="623"/>
      <c r="DL28" s="627">
        <v>2032112</v>
      </c>
      <c r="DM28" s="622"/>
      <c r="DN28" s="622"/>
      <c r="DO28" s="622"/>
      <c r="DP28" s="622"/>
      <c r="DQ28" s="622"/>
      <c r="DR28" s="622"/>
      <c r="DS28" s="622"/>
      <c r="DT28" s="622"/>
      <c r="DU28" s="622"/>
      <c r="DV28" s="623"/>
      <c r="DW28" s="624">
        <v>13.3</v>
      </c>
      <c r="DX28" s="636"/>
      <c r="DY28" s="636"/>
      <c r="DZ28" s="636"/>
      <c r="EA28" s="636"/>
      <c r="EB28" s="636"/>
      <c r="EC28" s="648"/>
    </row>
    <row r="29" spans="2:133" ht="11.25" customHeight="1" x14ac:dyDescent="0.15">
      <c r="B29" s="618" t="s">
        <v>291</v>
      </c>
      <c r="C29" s="619"/>
      <c r="D29" s="619"/>
      <c r="E29" s="619"/>
      <c r="F29" s="619"/>
      <c r="G29" s="619"/>
      <c r="H29" s="619"/>
      <c r="I29" s="619"/>
      <c r="J29" s="619"/>
      <c r="K29" s="619"/>
      <c r="L29" s="619"/>
      <c r="M29" s="619"/>
      <c r="N29" s="619"/>
      <c r="O29" s="619"/>
      <c r="P29" s="619"/>
      <c r="Q29" s="620"/>
      <c r="R29" s="621">
        <v>41126</v>
      </c>
      <c r="S29" s="622"/>
      <c r="T29" s="622"/>
      <c r="U29" s="622"/>
      <c r="V29" s="622"/>
      <c r="W29" s="622"/>
      <c r="X29" s="622"/>
      <c r="Y29" s="623"/>
      <c r="Z29" s="659">
        <v>0.1</v>
      </c>
      <c r="AA29" s="659"/>
      <c r="AB29" s="659"/>
      <c r="AC29" s="659"/>
      <c r="AD29" s="660">
        <v>505</v>
      </c>
      <c r="AE29" s="660"/>
      <c r="AF29" s="660"/>
      <c r="AG29" s="660"/>
      <c r="AH29" s="660"/>
      <c r="AI29" s="660"/>
      <c r="AJ29" s="660"/>
      <c r="AK29" s="660"/>
      <c r="AL29" s="624">
        <v>0</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292</v>
      </c>
      <c r="CE29" s="641"/>
      <c r="CF29" s="618" t="s">
        <v>66</v>
      </c>
      <c r="CG29" s="619"/>
      <c r="CH29" s="619"/>
      <c r="CI29" s="619"/>
      <c r="CJ29" s="619"/>
      <c r="CK29" s="619"/>
      <c r="CL29" s="619"/>
      <c r="CM29" s="619"/>
      <c r="CN29" s="619"/>
      <c r="CO29" s="619"/>
      <c r="CP29" s="619"/>
      <c r="CQ29" s="620"/>
      <c r="CR29" s="621">
        <v>2046667</v>
      </c>
      <c r="CS29" s="634"/>
      <c r="CT29" s="634"/>
      <c r="CU29" s="634"/>
      <c r="CV29" s="634"/>
      <c r="CW29" s="634"/>
      <c r="CX29" s="634"/>
      <c r="CY29" s="635"/>
      <c r="CZ29" s="624">
        <v>6.4</v>
      </c>
      <c r="DA29" s="636"/>
      <c r="DB29" s="636"/>
      <c r="DC29" s="637"/>
      <c r="DD29" s="627">
        <v>2031977</v>
      </c>
      <c r="DE29" s="634"/>
      <c r="DF29" s="634"/>
      <c r="DG29" s="634"/>
      <c r="DH29" s="634"/>
      <c r="DI29" s="634"/>
      <c r="DJ29" s="634"/>
      <c r="DK29" s="635"/>
      <c r="DL29" s="627">
        <v>2031977</v>
      </c>
      <c r="DM29" s="634"/>
      <c r="DN29" s="634"/>
      <c r="DO29" s="634"/>
      <c r="DP29" s="634"/>
      <c r="DQ29" s="634"/>
      <c r="DR29" s="634"/>
      <c r="DS29" s="634"/>
      <c r="DT29" s="634"/>
      <c r="DU29" s="634"/>
      <c r="DV29" s="635"/>
      <c r="DW29" s="624">
        <v>13.3</v>
      </c>
      <c r="DX29" s="636"/>
      <c r="DY29" s="636"/>
      <c r="DZ29" s="636"/>
      <c r="EA29" s="636"/>
      <c r="EB29" s="636"/>
      <c r="EC29" s="648"/>
    </row>
    <row r="30" spans="2:133" ht="11.25" customHeight="1" x14ac:dyDescent="0.15">
      <c r="B30" s="618" t="s">
        <v>293</v>
      </c>
      <c r="C30" s="619"/>
      <c r="D30" s="619"/>
      <c r="E30" s="619"/>
      <c r="F30" s="619"/>
      <c r="G30" s="619"/>
      <c r="H30" s="619"/>
      <c r="I30" s="619"/>
      <c r="J30" s="619"/>
      <c r="K30" s="619"/>
      <c r="L30" s="619"/>
      <c r="M30" s="619"/>
      <c r="N30" s="619"/>
      <c r="O30" s="619"/>
      <c r="P30" s="619"/>
      <c r="Q30" s="620"/>
      <c r="R30" s="621">
        <v>5600977</v>
      </c>
      <c r="S30" s="622"/>
      <c r="T30" s="622"/>
      <c r="U30" s="622"/>
      <c r="V30" s="622"/>
      <c r="W30" s="622"/>
      <c r="X30" s="622"/>
      <c r="Y30" s="623"/>
      <c r="Z30" s="659">
        <v>16.2</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1"/>
      <c r="BI30" s="691"/>
      <c r="BJ30" s="691"/>
      <c r="BK30" s="691"/>
      <c r="BL30" s="691"/>
      <c r="BM30" s="691"/>
      <c r="BN30" s="691"/>
      <c r="BO30" s="691"/>
      <c r="BP30" s="691"/>
      <c r="BQ30" s="692"/>
      <c r="BR30" s="673" t="s">
        <v>295</v>
      </c>
      <c r="BS30" s="691"/>
      <c r="BT30" s="691"/>
      <c r="BU30" s="691"/>
      <c r="BV30" s="691"/>
      <c r="BW30" s="691"/>
      <c r="BX30" s="691"/>
      <c r="BY30" s="691"/>
      <c r="BZ30" s="691"/>
      <c r="CA30" s="691"/>
      <c r="CB30" s="692"/>
      <c r="CD30" s="642"/>
      <c r="CE30" s="643"/>
      <c r="CF30" s="618" t="s">
        <v>296</v>
      </c>
      <c r="CG30" s="619"/>
      <c r="CH30" s="619"/>
      <c r="CI30" s="619"/>
      <c r="CJ30" s="619"/>
      <c r="CK30" s="619"/>
      <c r="CL30" s="619"/>
      <c r="CM30" s="619"/>
      <c r="CN30" s="619"/>
      <c r="CO30" s="619"/>
      <c r="CP30" s="619"/>
      <c r="CQ30" s="620"/>
      <c r="CR30" s="621">
        <v>1967214</v>
      </c>
      <c r="CS30" s="622"/>
      <c r="CT30" s="622"/>
      <c r="CU30" s="622"/>
      <c r="CV30" s="622"/>
      <c r="CW30" s="622"/>
      <c r="CX30" s="622"/>
      <c r="CY30" s="623"/>
      <c r="CZ30" s="624">
        <v>6.2</v>
      </c>
      <c r="DA30" s="636"/>
      <c r="DB30" s="636"/>
      <c r="DC30" s="637"/>
      <c r="DD30" s="627">
        <v>1952524</v>
      </c>
      <c r="DE30" s="622"/>
      <c r="DF30" s="622"/>
      <c r="DG30" s="622"/>
      <c r="DH30" s="622"/>
      <c r="DI30" s="622"/>
      <c r="DJ30" s="622"/>
      <c r="DK30" s="623"/>
      <c r="DL30" s="627">
        <v>1952524</v>
      </c>
      <c r="DM30" s="622"/>
      <c r="DN30" s="622"/>
      <c r="DO30" s="622"/>
      <c r="DP30" s="622"/>
      <c r="DQ30" s="622"/>
      <c r="DR30" s="622"/>
      <c r="DS30" s="622"/>
      <c r="DT30" s="622"/>
      <c r="DU30" s="622"/>
      <c r="DV30" s="623"/>
      <c r="DW30" s="624">
        <v>12.8</v>
      </c>
      <c r="DX30" s="636"/>
      <c r="DY30" s="636"/>
      <c r="DZ30" s="636"/>
      <c r="EA30" s="636"/>
      <c r="EB30" s="636"/>
      <c r="EC30" s="648"/>
    </row>
    <row r="31" spans="2:133" ht="11.25" customHeight="1" x14ac:dyDescent="0.15">
      <c r="B31" s="688" t="s">
        <v>297</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3" t="s">
        <v>298</v>
      </c>
      <c r="AQ31" s="694"/>
      <c r="AR31" s="694"/>
      <c r="AS31" s="694"/>
      <c r="AT31" s="695" t="s">
        <v>299</v>
      </c>
      <c r="AU31" s="206"/>
      <c r="AV31" s="206"/>
      <c r="AW31" s="206"/>
      <c r="AX31" s="679" t="s">
        <v>177</v>
      </c>
      <c r="AY31" s="680"/>
      <c r="AZ31" s="680"/>
      <c r="BA31" s="680"/>
      <c r="BB31" s="680"/>
      <c r="BC31" s="680"/>
      <c r="BD31" s="680"/>
      <c r="BE31" s="680"/>
      <c r="BF31" s="681"/>
      <c r="BG31" s="683">
        <v>99.1</v>
      </c>
      <c r="BH31" s="684"/>
      <c r="BI31" s="684"/>
      <c r="BJ31" s="684"/>
      <c r="BK31" s="684"/>
      <c r="BL31" s="684"/>
      <c r="BM31" s="685">
        <v>93.3</v>
      </c>
      <c r="BN31" s="684"/>
      <c r="BO31" s="684"/>
      <c r="BP31" s="684"/>
      <c r="BQ31" s="686"/>
      <c r="BR31" s="683">
        <v>99.1</v>
      </c>
      <c r="BS31" s="684"/>
      <c r="BT31" s="684"/>
      <c r="BU31" s="684"/>
      <c r="BV31" s="684"/>
      <c r="BW31" s="684"/>
      <c r="BX31" s="685">
        <v>93.4</v>
      </c>
      <c r="BY31" s="684"/>
      <c r="BZ31" s="684"/>
      <c r="CA31" s="684"/>
      <c r="CB31" s="686"/>
      <c r="CD31" s="642"/>
      <c r="CE31" s="643"/>
      <c r="CF31" s="618" t="s">
        <v>300</v>
      </c>
      <c r="CG31" s="619"/>
      <c r="CH31" s="619"/>
      <c r="CI31" s="619"/>
      <c r="CJ31" s="619"/>
      <c r="CK31" s="619"/>
      <c r="CL31" s="619"/>
      <c r="CM31" s="619"/>
      <c r="CN31" s="619"/>
      <c r="CO31" s="619"/>
      <c r="CP31" s="619"/>
      <c r="CQ31" s="620"/>
      <c r="CR31" s="621">
        <v>79453</v>
      </c>
      <c r="CS31" s="634"/>
      <c r="CT31" s="634"/>
      <c r="CU31" s="634"/>
      <c r="CV31" s="634"/>
      <c r="CW31" s="634"/>
      <c r="CX31" s="634"/>
      <c r="CY31" s="635"/>
      <c r="CZ31" s="624">
        <v>0.2</v>
      </c>
      <c r="DA31" s="636"/>
      <c r="DB31" s="636"/>
      <c r="DC31" s="637"/>
      <c r="DD31" s="627">
        <v>79453</v>
      </c>
      <c r="DE31" s="634"/>
      <c r="DF31" s="634"/>
      <c r="DG31" s="634"/>
      <c r="DH31" s="634"/>
      <c r="DI31" s="634"/>
      <c r="DJ31" s="634"/>
      <c r="DK31" s="635"/>
      <c r="DL31" s="627">
        <v>79453</v>
      </c>
      <c r="DM31" s="634"/>
      <c r="DN31" s="634"/>
      <c r="DO31" s="634"/>
      <c r="DP31" s="634"/>
      <c r="DQ31" s="634"/>
      <c r="DR31" s="634"/>
      <c r="DS31" s="634"/>
      <c r="DT31" s="634"/>
      <c r="DU31" s="634"/>
      <c r="DV31" s="635"/>
      <c r="DW31" s="624">
        <v>0.5</v>
      </c>
      <c r="DX31" s="636"/>
      <c r="DY31" s="636"/>
      <c r="DZ31" s="636"/>
      <c r="EA31" s="636"/>
      <c r="EB31" s="636"/>
      <c r="EC31" s="648"/>
    </row>
    <row r="32" spans="2:133" ht="11.25" customHeight="1" x14ac:dyDescent="0.15">
      <c r="B32" s="618" t="s">
        <v>301</v>
      </c>
      <c r="C32" s="619"/>
      <c r="D32" s="619"/>
      <c r="E32" s="619"/>
      <c r="F32" s="619"/>
      <c r="G32" s="619"/>
      <c r="H32" s="619"/>
      <c r="I32" s="619"/>
      <c r="J32" s="619"/>
      <c r="K32" s="619"/>
      <c r="L32" s="619"/>
      <c r="M32" s="619"/>
      <c r="N32" s="619"/>
      <c r="O32" s="619"/>
      <c r="P32" s="619"/>
      <c r="Q32" s="620"/>
      <c r="R32" s="621">
        <v>2460744</v>
      </c>
      <c r="S32" s="622"/>
      <c r="T32" s="622"/>
      <c r="U32" s="622"/>
      <c r="V32" s="622"/>
      <c r="W32" s="622"/>
      <c r="X32" s="622"/>
      <c r="Y32" s="623"/>
      <c r="Z32" s="659">
        <v>7.1</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6"/>
      <c r="AU32" s="202" t="s">
        <v>302</v>
      </c>
      <c r="AX32" s="618" t="s">
        <v>303</v>
      </c>
      <c r="AY32" s="619"/>
      <c r="AZ32" s="619"/>
      <c r="BA32" s="619"/>
      <c r="BB32" s="619"/>
      <c r="BC32" s="619"/>
      <c r="BD32" s="619"/>
      <c r="BE32" s="619"/>
      <c r="BF32" s="620"/>
      <c r="BG32" s="687">
        <v>99.3</v>
      </c>
      <c r="BH32" s="634"/>
      <c r="BI32" s="634"/>
      <c r="BJ32" s="634"/>
      <c r="BK32" s="634"/>
      <c r="BL32" s="634"/>
      <c r="BM32" s="625">
        <v>97</v>
      </c>
      <c r="BN32" s="634"/>
      <c r="BO32" s="634"/>
      <c r="BP32" s="634"/>
      <c r="BQ32" s="657"/>
      <c r="BR32" s="687">
        <v>99.3</v>
      </c>
      <c r="BS32" s="634"/>
      <c r="BT32" s="634"/>
      <c r="BU32" s="634"/>
      <c r="BV32" s="634"/>
      <c r="BW32" s="634"/>
      <c r="BX32" s="625">
        <v>97.3</v>
      </c>
      <c r="BY32" s="634"/>
      <c r="BZ32" s="634"/>
      <c r="CA32" s="634"/>
      <c r="CB32" s="657"/>
      <c r="CD32" s="644"/>
      <c r="CE32" s="645"/>
      <c r="CF32" s="618" t="s">
        <v>304</v>
      </c>
      <c r="CG32" s="619"/>
      <c r="CH32" s="619"/>
      <c r="CI32" s="619"/>
      <c r="CJ32" s="619"/>
      <c r="CK32" s="619"/>
      <c r="CL32" s="619"/>
      <c r="CM32" s="619"/>
      <c r="CN32" s="619"/>
      <c r="CO32" s="619"/>
      <c r="CP32" s="619"/>
      <c r="CQ32" s="620"/>
      <c r="CR32" s="621">
        <v>135</v>
      </c>
      <c r="CS32" s="622"/>
      <c r="CT32" s="622"/>
      <c r="CU32" s="622"/>
      <c r="CV32" s="622"/>
      <c r="CW32" s="622"/>
      <c r="CX32" s="622"/>
      <c r="CY32" s="623"/>
      <c r="CZ32" s="624">
        <v>0</v>
      </c>
      <c r="DA32" s="636"/>
      <c r="DB32" s="636"/>
      <c r="DC32" s="637"/>
      <c r="DD32" s="627">
        <v>135</v>
      </c>
      <c r="DE32" s="622"/>
      <c r="DF32" s="622"/>
      <c r="DG32" s="622"/>
      <c r="DH32" s="622"/>
      <c r="DI32" s="622"/>
      <c r="DJ32" s="622"/>
      <c r="DK32" s="623"/>
      <c r="DL32" s="627">
        <v>135</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15">
      <c r="B33" s="618" t="s">
        <v>305</v>
      </c>
      <c r="C33" s="619"/>
      <c r="D33" s="619"/>
      <c r="E33" s="619"/>
      <c r="F33" s="619"/>
      <c r="G33" s="619"/>
      <c r="H33" s="619"/>
      <c r="I33" s="619"/>
      <c r="J33" s="619"/>
      <c r="K33" s="619"/>
      <c r="L33" s="619"/>
      <c r="M33" s="619"/>
      <c r="N33" s="619"/>
      <c r="O33" s="619"/>
      <c r="P33" s="619"/>
      <c r="Q33" s="620"/>
      <c r="R33" s="621">
        <v>28871</v>
      </c>
      <c r="S33" s="622"/>
      <c r="T33" s="622"/>
      <c r="U33" s="622"/>
      <c r="V33" s="622"/>
      <c r="W33" s="622"/>
      <c r="X33" s="622"/>
      <c r="Y33" s="623"/>
      <c r="Z33" s="659">
        <v>0.1</v>
      </c>
      <c r="AA33" s="659"/>
      <c r="AB33" s="659"/>
      <c r="AC33" s="659"/>
      <c r="AD33" s="660">
        <v>12502</v>
      </c>
      <c r="AE33" s="660"/>
      <c r="AF33" s="660"/>
      <c r="AG33" s="660"/>
      <c r="AH33" s="660"/>
      <c r="AI33" s="660"/>
      <c r="AJ33" s="660"/>
      <c r="AK33" s="660"/>
      <c r="AL33" s="624">
        <v>0.1</v>
      </c>
      <c r="AM33" s="625"/>
      <c r="AN33" s="625"/>
      <c r="AO33" s="661"/>
      <c r="AP33" s="664"/>
      <c r="AQ33" s="665"/>
      <c r="AR33" s="665"/>
      <c r="AS33" s="665"/>
      <c r="AT33" s="697"/>
      <c r="AU33" s="207"/>
      <c r="AV33" s="207"/>
      <c r="AW33" s="207"/>
      <c r="AX33" s="602" t="s">
        <v>306</v>
      </c>
      <c r="AY33" s="603"/>
      <c r="AZ33" s="603"/>
      <c r="BA33" s="603"/>
      <c r="BB33" s="603"/>
      <c r="BC33" s="603"/>
      <c r="BD33" s="603"/>
      <c r="BE33" s="603"/>
      <c r="BF33" s="604"/>
      <c r="BG33" s="682">
        <v>98.9</v>
      </c>
      <c r="BH33" s="606"/>
      <c r="BI33" s="606"/>
      <c r="BJ33" s="606"/>
      <c r="BK33" s="606"/>
      <c r="BL33" s="606"/>
      <c r="BM33" s="652">
        <v>90</v>
      </c>
      <c r="BN33" s="606"/>
      <c r="BO33" s="606"/>
      <c r="BP33" s="606"/>
      <c r="BQ33" s="669"/>
      <c r="BR33" s="682">
        <v>98.9</v>
      </c>
      <c r="BS33" s="606"/>
      <c r="BT33" s="606"/>
      <c r="BU33" s="606"/>
      <c r="BV33" s="606"/>
      <c r="BW33" s="606"/>
      <c r="BX33" s="652">
        <v>89.9</v>
      </c>
      <c r="BY33" s="606"/>
      <c r="BZ33" s="606"/>
      <c r="CA33" s="606"/>
      <c r="CB33" s="669"/>
      <c r="CD33" s="618" t="s">
        <v>307</v>
      </c>
      <c r="CE33" s="619"/>
      <c r="CF33" s="619"/>
      <c r="CG33" s="619"/>
      <c r="CH33" s="619"/>
      <c r="CI33" s="619"/>
      <c r="CJ33" s="619"/>
      <c r="CK33" s="619"/>
      <c r="CL33" s="619"/>
      <c r="CM33" s="619"/>
      <c r="CN33" s="619"/>
      <c r="CO33" s="619"/>
      <c r="CP33" s="619"/>
      <c r="CQ33" s="620"/>
      <c r="CR33" s="621">
        <v>14545922</v>
      </c>
      <c r="CS33" s="634"/>
      <c r="CT33" s="634"/>
      <c r="CU33" s="634"/>
      <c r="CV33" s="634"/>
      <c r="CW33" s="634"/>
      <c r="CX33" s="634"/>
      <c r="CY33" s="635"/>
      <c r="CZ33" s="624">
        <v>45.7</v>
      </c>
      <c r="DA33" s="636"/>
      <c r="DB33" s="636"/>
      <c r="DC33" s="637"/>
      <c r="DD33" s="627">
        <v>9268472</v>
      </c>
      <c r="DE33" s="634"/>
      <c r="DF33" s="634"/>
      <c r="DG33" s="634"/>
      <c r="DH33" s="634"/>
      <c r="DI33" s="634"/>
      <c r="DJ33" s="634"/>
      <c r="DK33" s="635"/>
      <c r="DL33" s="627">
        <v>6660548</v>
      </c>
      <c r="DM33" s="634"/>
      <c r="DN33" s="634"/>
      <c r="DO33" s="634"/>
      <c r="DP33" s="634"/>
      <c r="DQ33" s="634"/>
      <c r="DR33" s="634"/>
      <c r="DS33" s="634"/>
      <c r="DT33" s="634"/>
      <c r="DU33" s="634"/>
      <c r="DV33" s="635"/>
      <c r="DW33" s="624">
        <v>43.6</v>
      </c>
      <c r="DX33" s="636"/>
      <c r="DY33" s="636"/>
      <c r="DZ33" s="636"/>
      <c r="EA33" s="636"/>
      <c r="EB33" s="636"/>
      <c r="EC33" s="648"/>
    </row>
    <row r="34" spans="2:133" ht="11.25" customHeight="1" x14ac:dyDescent="0.15">
      <c r="B34" s="618" t="s">
        <v>308</v>
      </c>
      <c r="C34" s="619"/>
      <c r="D34" s="619"/>
      <c r="E34" s="619"/>
      <c r="F34" s="619"/>
      <c r="G34" s="619"/>
      <c r="H34" s="619"/>
      <c r="I34" s="619"/>
      <c r="J34" s="619"/>
      <c r="K34" s="619"/>
      <c r="L34" s="619"/>
      <c r="M34" s="619"/>
      <c r="N34" s="619"/>
      <c r="O34" s="619"/>
      <c r="P34" s="619"/>
      <c r="Q34" s="620"/>
      <c r="R34" s="621">
        <v>4090641</v>
      </c>
      <c r="S34" s="622"/>
      <c r="T34" s="622"/>
      <c r="U34" s="622"/>
      <c r="V34" s="622"/>
      <c r="W34" s="622"/>
      <c r="X34" s="622"/>
      <c r="Y34" s="623"/>
      <c r="Z34" s="659">
        <v>11.9</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309</v>
      </c>
      <c r="CE34" s="619"/>
      <c r="CF34" s="619"/>
      <c r="CG34" s="619"/>
      <c r="CH34" s="619"/>
      <c r="CI34" s="619"/>
      <c r="CJ34" s="619"/>
      <c r="CK34" s="619"/>
      <c r="CL34" s="619"/>
      <c r="CM34" s="619"/>
      <c r="CN34" s="619"/>
      <c r="CO34" s="619"/>
      <c r="CP34" s="619"/>
      <c r="CQ34" s="620"/>
      <c r="CR34" s="621">
        <v>5010492</v>
      </c>
      <c r="CS34" s="622"/>
      <c r="CT34" s="622"/>
      <c r="CU34" s="622"/>
      <c r="CV34" s="622"/>
      <c r="CW34" s="622"/>
      <c r="CX34" s="622"/>
      <c r="CY34" s="623"/>
      <c r="CZ34" s="624">
        <v>15.7</v>
      </c>
      <c r="DA34" s="636"/>
      <c r="DB34" s="636"/>
      <c r="DC34" s="637"/>
      <c r="DD34" s="627">
        <v>2958360</v>
      </c>
      <c r="DE34" s="622"/>
      <c r="DF34" s="622"/>
      <c r="DG34" s="622"/>
      <c r="DH34" s="622"/>
      <c r="DI34" s="622"/>
      <c r="DJ34" s="622"/>
      <c r="DK34" s="623"/>
      <c r="DL34" s="627">
        <v>2711870</v>
      </c>
      <c r="DM34" s="622"/>
      <c r="DN34" s="622"/>
      <c r="DO34" s="622"/>
      <c r="DP34" s="622"/>
      <c r="DQ34" s="622"/>
      <c r="DR34" s="622"/>
      <c r="DS34" s="622"/>
      <c r="DT34" s="622"/>
      <c r="DU34" s="622"/>
      <c r="DV34" s="623"/>
      <c r="DW34" s="624">
        <v>17.8</v>
      </c>
      <c r="DX34" s="636"/>
      <c r="DY34" s="636"/>
      <c r="DZ34" s="636"/>
      <c r="EA34" s="636"/>
      <c r="EB34" s="636"/>
      <c r="EC34" s="648"/>
    </row>
    <row r="35" spans="2:133" ht="11.25" customHeight="1" x14ac:dyDescent="0.15">
      <c r="B35" s="618" t="s">
        <v>310</v>
      </c>
      <c r="C35" s="619"/>
      <c r="D35" s="619"/>
      <c r="E35" s="619"/>
      <c r="F35" s="619"/>
      <c r="G35" s="619"/>
      <c r="H35" s="619"/>
      <c r="I35" s="619"/>
      <c r="J35" s="619"/>
      <c r="K35" s="619"/>
      <c r="L35" s="619"/>
      <c r="M35" s="619"/>
      <c r="N35" s="619"/>
      <c r="O35" s="619"/>
      <c r="P35" s="619"/>
      <c r="Q35" s="620"/>
      <c r="R35" s="621">
        <v>923313</v>
      </c>
      <c r="S35" s="622"/>
      <c r="T35" s="622"/>
      <c r="U35" s="622"/>
      <c r="V35" s="622"/>
      <c r="W35" s="622"/>
      <c r="X35" s="622"/>
      <c r="Y35" s="623"/>
      <c r="Z35" s="659">
        <v>2.7</v>
      </c>
      <c r="AA35" s="659"/>
      <c r="AB35" s="659"/>
      <c r="AC35" s="659"/>
      <c r="AD35" s="660" t="s">
        <v>122</v>
      </c>
      <c r="AE35" s="660"/>
      <c r="AF35" s="660"/>
      <c r="AG35" s="660"/>
      <c r="AH35" s="660"/>
      <c r="AI35" s="660"/>
      <c r="AJ35" s="660"/>
      <c r="AK35" s="660"/>
      <c r="AL35" s="624" t="s">
        <v>122</v>
      </c>
      <c r="AM35" s="625"/>
      <c r="AN35" s="625"/>
      <c r="AO35" s="661"/>
      <c r="AP35" s="210"/>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827266</v>
      </c>
      <c r="CS35" s="634"/>
      <c r="CT35" s="634"/>
      <c r="CU35" s="634"/>
      <c r="CV35" s="634"/>
      <c r="CW35" s="634"/>
      <c r="CX35" s="634"/>
      <c r="CY35" s="635"/>
      <c r="CZ35" s="624">
        <v>2.6</v>
      </c>
      <c r="DA35" s="636"/>
      <c r="DB35" s="636"/>
      <c r="DC35" s="637"/>
      <c r="DD35" s="627">
        <v>696135</v>
      </c>
      <c r="DE35" s="634"/>
      <c r="DF35" s="634"/>
      <c r="DG35" s="634"/>
      <c r="DH35" s="634"/>
      <c r="DI35" s="634"/>
      <c r="DJ35" s="634"/>
      <c r="DK35" s="635"/>
      <c r="DL35" s="627">
        <v>309621</v>
      </c>
      <c r="DM35" s="634"/>
      <c r="DN35" s="634"/>
      <c r="DO35" s="634"/>
      <c r="DP35" s="634"/>
      <c r="DQ35" s="634"/>
      <c r="DR35" s="634"/>
      <c r="DS35" s="634"/>
      <c r="DT35" s="634"/>
      <c r="DU35" s="634"/>
      <c r="DV35" s="635"/>
      <c r="DW35" s="624">
        <v>2</v>
      </c>
      <c r="DX35" s="636"/>
      <c r="DY35" s="636"/>
      <c r="DZ35" s="636"/>
      <c r="EA35" s="636"/>
      <c r="EB35" s="636"/>
      <c r="EC35" s="648"/>
    </row>
    <row r="36" spans="2:133" ht="11.25" customHeight="1" x14ac:dyDescent="0.15">
      <c r="B36" s="618" t="s">
        <v>314</v>
      </c>
      <c r="C36" s="619"/>
      <c r="D36" s="619"/>
      <c r="E36" s="619"/>
      <c r="F36" s="619"/>
      <c r="G36" s="619"/>
      <c r="H36" s="619"/>
      <c r="I36" s="619"/>
      <c r="J36" s="619"/>
      <c r="K36" s="619"/>
      <c r="L36" s="619"/>
      <c r="M36" s="619"/>
      <c r="N36" s="619"/>
      <c r="O36" s="619"/>
      <c r="P36" s="619"/>
      <c r="Q36" s="620"/>
      <c r="R36" s="621">
        <v>2516114</v>
      </c>
      <c r="S36" s="622"/>
      <c r="T36" s="622"/>
      <c r="U36" s="622"/>
      <c r="V36" s="622"/>
      <c r="W36" s="622"/>
      <c r="X36" s="622"/>
      <c r="Y36" s="623"/>
      <c r="Z36" s="659">
        <v>7.3</v>
      </c>
      <c r="AA36" s="659"/>
      <c r="AB36" s="659"/>
      <c r="AC36" s="659"/>
      <c r="AD36" s="660" t="s">
        <v>122</v>
      </c>
      <c r="AE36" s="660"/>
      <c r="AF36" s="660"/>
      <c r="AG36" s="660"/>
      <c r="AH36" s="660"/>
      <c r="AI36" s="660"/>
      <c r="AJ36" s="660"/>
      <c r="AK36" s="660"/>
      <c r="AL36" s="624" t="s">
        <v>122</v>
      </c>
      <c r="AM36" s="625"/>
      <c r="AN36" s="625"/>
      <c r="AO36" s="661"/>
      <c r="AP36" s="210"/>
      <c r="AQ36" s="670" t="s">
        <v>315</v>
      </c>
      <c r="AR36" s="671"/>
      <c r="AS36" s="671"/>
      <c r="AT36" s="671"/>
      <c r="AU36" s="671"/>
      <c r="AV36" s="671"/>
      <c r="AW36" s="671"/>
      <c r="AX36" s="671"/>
      <c r="AY36" s="672"/>
      <c r="AZ36" s="676">
        <v>3147951</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95271</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4240930</v>
      </c>
      <c r="CS36" s="622"/>
      <c r="CT36" s="622"/>
      <c r="CU36" s="622"/>
      <c r="CV36" s="622"/>
      <c r="CW36" s="622"/>
      <c r="CX36" s="622"/>
      <c r="CY36" s="623"/>
      <c r="CZ36" s="624">
        <v>13.3</v>
      </c>
      <c r="DA36" s="636"/>
      <c r="DB36" s="636"/>
      <c r="DC36" s="637"/>
      <c r="DD36" s="627">
        <v>2326163</v>
      </c>
      <c r="DE36" s="622"/>
      <c r="DF36" s="622"/>
      <c r="DG36" s="622"/>
      <c r="DH36" s="622"/>
      <c r="DI36" s="622"/>
      <c r="DJ36" s="622"/>
      <c r="DK36" s="623"/>
      <c r="DL36" s="627">
        <v>1664896</v>
      </c>
      <c r="DM36" s="622"/>
      <c r="DN36" s="622"/>
      <c r="DO36" s="622"/>
      <c r="DP36" s="622"/>
      <c r="DQ36" s="622"/>
      <c r="DR36" s="622"/>
      <c r="DS36" s="622"/>
      <c r="DT36" s="622"/>
      <c r="DU36" s="622"/>
      <c r="DV36" s="623"/>
      <c r="DW36" s="624">
        <v>10.9</v>
      </c>
      <c r="DX36" s="636"/>
      <c r="DY36" s="636"/>
      <c r="DZ36" s="636"/>
      <c r="EA36" s="636"/>
      <c r="EB36" s="636"/>
      <c r="EC36" s="648"/>
    </row>
    <row r="37" spans="2:133" ht="11.25" customHeight="1" x14ac:dyDescent="0.15">
      <c r="B37" s="618" t="s">
        <v>318</v>
      </c>
      <c r="C37" s="619"/>
      <c r="D37" s="619"/>
      <c r="E37" s="619"/>
      <c r="F37" s="619"/>
      <c r="G37" s="619"/>
      <c r="H37" s="619"/>
      <c r="I37" s="619"/>
      <c r="J37" s="619"/>
      <c r="K37" s="619"/>
      <c r="L37" s="619"/>
      <c r="M37" s="619"/>
      <c r="N37" s="619"/>
      <c r="O37" s="619"/>
      <c r="P37" s="619"/>
      <c r="Q37" s="620"/>
      <c r="R37" s="621">
        <v>1004463</v>
      </c>
      <c r="S37" s="622"/>
      <c r="T37" s="622"/>
      <c r="U37" s="622"/>
      <c r="V37" s="622"/>
      <c r="W37" s="622"/>
      <c r="X37" s="622"/>
      <c r="Y37" s="623"/>
      <c r="Z37" s="659">
        <v>2.9</v>
      </c>
      <c r="AA37" s="659"/>
      <c r="AB37" s="659"/>
      <c r="AC37" s="659"/>
      <c r="AD37" s="660">
        <v>6712</v>
      </c>
      <c r="AE37" s="660"/>
      <c r="AF37" s="660"/>
      <c r="AG37" s="660"/>
      <c r="AH37" s="660"/>
      <c r="AI37" s="660"/>
      <c r="AJ37" s="660"/>
      <c r="AK37" s="660"/>
      <c r="AL37" s="624">
        <v>0</v>
      </c>
      <c r="AM37" s="625"/>
      <c r="AN37" s="625"/>
      <c r="AO37" s="661"/>
      <c r="AQ37" s="654" t="s">
        <v>319</v>
      </c>
      <c r="AR37" s="655"/>
      <c r="AS37" s="655"/>
      <c r="AT37" s="655"/>
      <c r="AU37" s="655"/>
      <c r="AV37" s="655"/>
      <c r="AW37" s="655"/>
      <c r="AX37" s="655"/>
      <c r="AY37" s="656"/>
      <c r="AZ37" s="621">
        <v>473522</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52916</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535901</v>
      </c>
      <c r="CS37" s="634"/>
      <c r="CT37" s="634"/>
      <c r="CU37" s="634"/>
      <c r="CV37" s="634"/>
      <c r="CW37" s="634"/>
      <c r="CX37" s="634"/>
      <c r="CY37" s="635"/>
      <c r="CZ37" s="624">
        <v>1.7</v>
      </c>
      <c r="DA37" s="636"/>
      <c r="DB37" s="636"/>
      <c r="DC37" s="637"/>
      <c r="DD37" s="627">
        <v>535901</v>
      </c>
      <c r="DE37" s="634"/>
      <c r="DF37" s="634"/>
      <c r="DG37" s="634"/>
      <c r="DH37" s="634"/>
      <c r="DI37" s="634"/>
      <c r="DJ37" s="634"/>
      <c r="DK37" s="635"/>
      <c r="DL37" s="627">
        <v>535838</v>
      </c>
      <c r="DM37" s="634"/>
      <c r="DN37" s="634"/>
      <c r="DO37" s="634"/>
      <c r="DP37" s="634"/>
      <c r="DQ37" s="634"/>
      <c r="DR37" s="634"/>
      <c r="DS37" s="634"/>
      <c r="DT37" s="634"/>
      <c r="DU37" s="634"/>
      <c r="DV37" s="635"/>
      <c r="DW37" s="624">
        <v>3.5</v>
      </c>
      <c r="DX37" s="636"/>
      <c r="DY37" s="636"/>
      <c r="DZ37" s="636"/>
      <c r="EA37" s="636"/>
      <c r="EB37" s="636"/>
      <c r="EC37" s="648"/>
    </row>
    <row r="38" spans="2:133" ht="11.25" customHeight="1" x14ac:dyDescent="0.15">
      <c r="B38" s="618" t="s">
        <v>322</v>
      </c>
      <c r="C38" s="619"/>
      <c r="D38" s="619"/>
      <c r="E38" s="619"/>
      <c r="F38" s="619"/>
      <c r="G38" s="619"/>
      <c r="H38" s="619"/>
      <c r="I38" s="619"/>
      <c r="J38" s="619"/>
      <c r="K38" s="619"/>
      <c r="L38" s="619"/>
      <c r="M38" s="619"/>
      <c r="N38" s="619"/>
      <c r="O38" s="619"/>
      <c r="P38" s="619"/>
      <c r="Q38" s="620"/>
      <c r="R38" s="621">
        <v>1141700</v>
      </c>
      <c r="S38" s="622"/>
      <c r="T38" s="622"/>
      <c r="U38" s="622"/>
      <c r="V38" s="622"/>
      <c r="W38" s="622"/>
      <c r="X38" s="622"/>
      <c r="Y38" s="623"/>
      <c r="Z38" s="659">
        <v>3.3</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423811</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6707</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2235120</v>
      </c>
      <c r="CS38" s="622"/>
      <c r="CT38" s="622"/>
      <c r="CU38" s="622"/>
      <c r="CV38" s="622"/>
      <c r="CW38" s="622"/>
      <c r="CX38" s="622"/>
      <c r="CY38" s="623"/>
      <c r="CZ38" s="624">
        <v>7</v>
      </c>
      <c r="DA38" s="636"/>
      <c r="DB38" s="636"/>
      <c r="DC38" s="637"/>
      <c r="DD38" s="627">
        <v>1827071</v>
      </c>
      <c r="DE38" s="622"/>
      <c r="DF38" s="622"/>
      <c r="DG38" s="622"/>
      <c r="DH38" s="622"/>
      <c r="DI38" s="622"/>
      <c r="DJ38" s="622"/>
      <c r="DK38" s="623"/>
      <c r="DL38" s="627">
        <v>1765538</v>
      </c>
      <c r="DM38" s="622"/>
      <c r="DN38" s="622"/>
      <c r="DO38" s="622"/>
      <c r="DP38" s="622"/>
      <c r="DQ38" s="622"/>
      <c r="DR38" s="622"/>
      <c r="DS38" s="622"/>
      <c r="DT38" s="622"/>
      <c r="DU38" s="622"/>
      <c r="DV38" s="623"/>
      <c r="DW38" s="624">
        <v>11.6</v>
      </c>
      <c r="DX38" s="636"/>
      <c r="DY38" s="636"/>
      <c r="DZ38" s="636"/>
      <c r="EA38" s="636"/>
      <c r="EB38" s="636"/>
      <c r="EC38" s="648"/>
    </row>
    <row r="39" spans="2:133" ht="11.25" customHeight="1" x14ac:dyDescent="0.15">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v>34577</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10298</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1292091</v>
      </c>
      <c r="CS39" s="634"/>
      <c r="CT39" s="634"/>
      <c r="CU39" s="634"/>
      <c r="CV39" s="634"/>
      <c r="CW39" s="634"/>
      <c r="CX39" s="634"/>
      <c r="CY39" s="635"/>
      <c r="CZ39" s="624">
        <v>4.0999999999999996</v>
      </c>
      <c r="DA39" s="636"/>
      <c r="DB39" s="636"/>
      <c r="DC39" s="637"/>
      <c r="DD39" s="627">
        <v>1252120</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15">
      <c r="B40" s="618" t="s">
        <v>330</v>
      </c>
      <c r="C40" s="619"/>
      <c r="D40" s="619"/>
      <c r="E40" s="619"/>
      <c r="F40" s="619"/>
      <c r="G40" s="619"/>
      <c r="H40" s="619"/>
      <c r="I40" s="619"/>
      <c r="J40" s="619"/>
      <c r="K40" s="619"/>
      <c r="L40" s="619"/>
      <c r="M40" s="619"/>
      <c r="N40" s="619"/>
      <c r="O40" s="619"/>
      <c r="P40" s="619"/>
      <c r="Q40" s="620"/>
      <c r="R40" s="621">
        <v>68000</v>
      </c>
      <c r="S40" s="622"/>
      <c r="T40" s="622"/>
      <c r="U40" s="622"/>
      <c r="V40" s="622"/>
      <c r="W40" s="622"/>
      <c r="X40" s="622"/>
      <c r="Y40" s="623"/>
      <c r="Z40" s="659">
        <v>0.2</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v>15498</v>
      </c>
      <c r="BA40" s="622"/>
      <c r="BB40" s="622"/>
      <c r="BC40" s="622"/>
      <c r="BD40" s="634"/>
      <c r="BE40" s="634"/>
      <c r="BF40" s="657"/>
      <c r="BG40" s="662" t="s">
        <v>332</v>
      </c>
      <c r="BH40" s="663"/>
      <c r="BI40" s="663"/>
      <c r="BJ40" s="663"/>
      <c r="BK40" s="663"/>
      <c r="BL40" s="211"/>
      <c r="BM40" s="619" t="s">
        <v>333</v>
      </c>
      <c r="BN40" s="619"/>
      <c r="BO40" s="619"/>
      <c r="BP40" s="619"/>
      <c r="BQ40" s="619"/>
      <c r="BR40" s="619"/>
      <c r="BS40" s="619"/>
      <c r="BT40" s="619"/>
      <c r="BU40" s="620"/>
      <c r="BV40" s="621">
        <v>104</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940023</v>
      </c>
      <c r="CS40" s="622"/>
      <c r="CT40" s="622"/>
      <c r="CU40" s="622"/>
      <c r="CV40" s="622"/>
      <c r="CW40" s="622"/>
      <c r="CX40" s="622"/>
      <c r="CY40" s="623"/>
      <c r="CZ40" s="624">
        <v>3</v>
      </c>
      <c r="DA40" s="636"/>
      <c r="DB40" s="636"/>
      <c r="DC40" s="637"/>
      <c r="DD40" s="627">
        <v>208623</v>
      </c>
      <c r="DE40" s="622"/>
      <c r="DF40" s="622"/>
      <c r="DG40" s="622"/>
      <c r="DH40" s="622"/>
      <c r="DI40" s="622"/>
      <c r="DJ40" s="622"/>
      <c r="DK40" s="623"/>
      <c r="DL40" s="627">
        <v>208623</v>
      </c>
      <c r="DM40" s="622"/>
      <c r="DN40" s="622"/>
      <c r="DO40" s="622"/>
      <c r="DP40" s="622"/>
      <c r="DQ40" s="622"/>
      <c r="DR40" s="622"/>
      <c r="DS40" s="622"/>
      <c r="DT40" s="622"/>
      <c r="DU40" s="622"/>
      <c r="DV40" s="623"/>
      <c r="DW40" s="624">
        <v>1.4</v>
      </c>
      <c r="DX40" s="636"/>
      <c r="DY40" s="636"/>
      <c r="DZ40" s="636"/>
      <c r="EA40" s="636"/>
      <c r="EB40" s="636"/>
      <c r="EC40" s="648"/>
    </row>
    <row r="41" spans="2:133" ht="11.25" customHeight="1" x14ac:dyDescent="0.15">
      <c r="B41" s="602" t="s">
        <v>335</v>
      </c>
      <c r="C41" s="603"/>
      <c r="D41" s="603"/>
      <c r="E41" s="603"/>
      <c r="F41" s="603"/>
      <c r="G41" s="603"/>
      <c r="H41" s="603"/>
      <c r="I41" s="603"/>
      <c r="J41" s="603"/>
      <c r="K41" s="603"/>
      <c r="L41" s="603"/>
      <c r="M41" s="603"/>
      <c r="N41" s="603"/>
      <c r="O41" s="603"/>
      <c r="P41" s="603"/>
      <c r="Q41" s="604"/>
      <c r="R41" s="605">
        <v>34490682</v>
      </c>
      <c r="S41" s="646"/>
      <c r="T41" s="646"/>
      <c r="U41" s="646"/>
      <c r="V41" s="646"/>
      <c r="W41" s="646"/>
      <c r="X41" s="646"/>
      <c r="Y41" s="649"/>
      <c r="Z41" s="650">
        <v>100</v>
      </c>
      <c r="AA41" s="650"/>
      <c r="AB41" s="650"/>
      <c r="AC41" s="650"/>
      <c r="AD41" s="651">
        <v>15192778</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428446</v>
      </c>
      <c r="BA41" s="622"/>
      <c r="BB41" s="622"/>
      <c r="BC41" s="622"/>
      <c r="BD41" s="634"/>
      <c r="BE41" s="634"/>
      <c r="BF41" s="657"/>
      <c r="BG41" s="662"/>
      <c r="BH41" s="663"/>
      <c r="BI41" s="663"/>
      <c r="BJ41" s="663"/>
      <c r="BK41" s="663"/>
      <c r="BL41" s="211"/>
      <c r="BM41" s="619" t="s">
        <v>337</v>
      </c>
      <c r="BN41" s="619"/>
      <c r="BO41" s="619"/>
      <c r="BP41" s="619"/>
      <c r="BQ41" s="619"/>
      <c r="BR41" s="619"/>
      <c r="BS41" s="619"/>
      <c r="BT41" s="619"/>
      <c r="BU41" s="620"/>
      <c r="BV41" s="621">
        <v>1</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339</v>
      </c>
      <c r="AR42" s="667"/>
      <c r="AS42" s="667"/>
      <c r="AT42" s="667"/>
      <c r="AU42" s="667"/>
      <c r="AV42" s="667"/>
      <c r="AW42" s="667"/>
      <c r="AX42" s="667"/>
      <c r="AY42" s="668"/>
      <c r="AZ42" s="605">
        <v>1772097</v>
      </c>
      <c r="BA42" s="646"/>
      <c r="BB42" s="646"/>
      <c r="BC42" s="646"/>
      <c r="BD42" s="606"/>
      <c r="BE42" s="606"/>
      <c r="BF42" s="669"/>
      <c r="BG42" s="664"/>
      <c r="BH42" s="665"/>
      <c r="BI42" s="665"/>
      <c r="BJ42" s="665"/>
      <c r="BK42" s="665"/>
      <c r="BL42" s="212"/>
      <c r="BM42" s="603" t="s">
        <v>340</v>
      </c>
      <c r="BN42" s="603"/>
      <c r="BO42" s="603"/>
      <c r="BP42" s="603"/>
      <c r="BQ42" s="603"/>
      <c r="BR42" s="603"/>
      <c r="BS42" s="603"/>
      <c r="BT42" s="603"/>
      <c r="BU42" s="604"/>
      <c r="BV42" s="605">
        <v>411</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3577363</v>
      </c>
      <c r="CS42" s="634"/>
      <c r="CT42" s="634"/>
      <c r="CU42" s="634"/>
      <c r="CV42" s="634"/>
      <c r="CW42" s="634"/>
      <c r="CX42" s="634"/>
      <c r="CY42" s="635"/>
      <c r="CZ42" s="624">
        <v>11.2</v>
      </c>
      <c r="DA42" s="636"/>
      <c r="DB42" s="636"/>
      <c r="DC42" s="637"/>
      <c r="DD42" s="627">
        <v>1290600</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02" t="s">
        <v>342</v>
      </c>
      <c r="CD43" s="618" t="s">
        <v>343</v>
      </c>
      <c r="CE43" s="619"/>
      <c r="CF43" s="619"/>
      <c r="CG43" s="619"/>
      <c r="CH43" s="619"/>
      <c r="CI43" s="619"/>
      <c r="CJ43" s="619"/>
      <c r="CK43" s="619"/>
      <c r="CL43" s="619"/>
      <c r="CM43" s="619"/>
      <c r="CN43" s="619"/>
      <c r="CO43" s="619"/>
      <c r="CP43" s="619"/>
      <c r="CQ43" s="620"/>
      <c r="CR43" s="621">
        <v>82031</v>
      </c>
      <c r="CS43" s="634"/>
      <c r="CT43" s="634"/>
      <c r="CU43" s="634"/>
      <c r="CV43" s="634"/>
      <c r="CW43" s="634"/>
      <c r="CX43" s="634"/>
      <c r="CY43" s="635"/>
      <c r="CZ43" s="624">
        <v>0.3</v>
      </c>
      <c r="DA43" s="636"/>
      <c r="DB43" s="636"/>
      <c r="DC43" s="637"/>
      <c r="DD43" s="627">
        <v>82031</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3577363</v>
      </c>
      <c r="CS44" s="622"/>
      <c r="CT44" s="622"/>
      <c r="CU44" s="622"/>
      <c r="CV44" s="622"/>
      <c r="CW44" s="622"/>
      <c r="CX44" s="622"/>
      <c r="CY44" s="623"/>
      <c r="CZ44" s="624">
        <v>11.2</v>
      </c>
      <c r="DA44" s="625"/>
      <c r="DB44" s="625"/>
      <c r="DC44" s="626"/>
      <c r="DD44" s="627">
        <v>1290600</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1655555</v>
      </c>
      <c r="CS45" s="634"/>
      <c r="CT45" s="634"/>
      <c r="CU45" s="634"/>
      <c r="CV45" s="634"/>
      <c r="CW45" s="634"/>
      <c r="CX45" s="634"/>
      <c r="CY45" s="635"/>
      <c r="CZ45" s="624">
        <v>5.2</v>
      </c>
      <c r="DA45" s="636"/>
      <c r="DB45" s="636"/>
      <c r="DC45" s="637"/>
      <c r="DD45" s="627">
        <v>209870</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13"/>
      <c r="CD46" s="642"/>
      <c r="CE46" s="643"/>
      <c r="CF46" s="618" t="s">
        <v>348</v>
      </c>
      <c r="CG46" s="619"/>
      <c r="CH46" s="619"/>
      <c r="CI46" s="619"/>
      <c r="CJ46" s="619"/>
      <c r="CK46" s="619"/>
      <c r="CL46" s="619"/>
      <c r="CM46" s="619"/>
      <c r="CN46" s="619"/>
      <c r="CO46" s="619"/>
      <c r="CP46" s="619"/>
      <c r="CQ46" s="620"/>
      <c r="CR46" s="621">
        <v>1856058</v>
      </c>
      <c r="CS46" s="622"/>
      <c r="CT46" s="622"/>
      <c r="CU46" s="622"/>
      <c r="CV46" s="622"/>
      <c r="CW46" s="622"/>
      <c r="CX46" s="622"/>
      <c r="CY46" s="623"/>
      <c r="CZ46" s="624">
        <v>5.8</v>
      </c>
      <c r="DA46" s="625"/>
      <c r="DB46" s="625"/>
      <c r="DC46" s="626"/>
      <c r="DD46" s="627">
        <v>1068480</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13"/>
      <c r="CD47" s="642"/>
      <c r="CE47" s="643"/>
      <c r="CF47" s="618" t="s">
        <v>349</v>
      </c>
      <c r="CG47" s="619"/>
      <c r="CH47" s="619"/>
      <c r="CI47" s="619"/>
      <c r="CJ47" s="619"/>
      <c r="CK47" s="619"/>
      <c r="CL47" s="619"/>
      <c r="CM47" s="619"/>
      <c r="CN47" s="619"/>
      <c r="CO47" s="619"/>
      <c r="CP47" s="619"/>
      <c r="CQ47" s="620"/>
      <c r="CR47" s="621" t="s">
        <v>122</v>
      </c>
      <c r="CS47" s="634"/>
      <c r="CT47" s="634"/>
      <c r="CU47" s="634"/>
      <c r="CV47" s="634"/>
      <c r="CW47" s="634"/>
      <c r="CX47" s="634"/>
      <c r="CY47" s="635"/>
      <c r="CZ47" s="624" t="s">
        <v>122</v>
      </c>
      <c r="DA47" s="636"/>
      <c r="DB47" s="636"/>
      <c r="DC47" s="637"/>
      <c r="DD47" s="627" t="s">
        <v>122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13"/>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13"/>
      <c r="CD49" s="602" t="s">
        <v>351</v>
      </c>
      <c r="CE49" s="603"/>
      <c r="CF49" s="603"/>
      <c r="CG49" s="603"/>
      <c r="CH49" s="603"/>
      <c r="CI49" s="603"/>
      <c r="CJ49" s="603"/>
      <c r="CK49" s="603"/>
      <c r="CL49" s="603"/>
      <c r="CM49" s="603"/>
      <c r="CN49" s="603"/>
      <c r="CO49" s="603"/>
      <c r="CP49" s="603"/>
      <c r="CQ49" s="604"/>
      <c r="CR49" s="605">
        <v>31853407</v>
      </c>
      <c r="CS49" s="606"/>
      <c r="CT49" s="606"/>
      <c r="CU49" s="606"/>
      <c r="CV49" s="606"/>
      <c r="CW49" s="606"/>
      <c r="CX49" s="606"/>
      <c r="CY49" s="607"/>
      <c r="CZ49" s="608">
        <v>100</v>
      </c>
      <c r="DA49" s="609"/>
      <c r="DB49" s="609"/>
      <c r="DC49" s="610"/>
      <c r="DD49" s="611">
        <v>18928628</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TW3NjHDhz+/3f8iKHaOmnB2Z5uy9qRV2HcXGf1gLn/qfxJ1J+UnMmD0fHTXBDwsxWgopVp/cvrjtUhazC9n1gA==" saltValue="AoqQwNWP0gJM1TV3eGc42g==" spinCount="100000" sheet="1" objects="1" scenarios="1"/>
  <customSheetViews>
    <customSheetView guid="{744F56D5-664B-4330-820A-B6079B53B064}" showGridLines="0" fitToPage="1" hiddenRows="1" hiddenColumns="1">
      <pageMargins left="0" right="0" top="0.39370078740157483" bottom="0.39370078740157483" header="0.19685039370078741" footer="0.19685039370078741"/>
      <printOptions horizontalCentered="1"/>
      <pageSetup paperSize="9" scale="70" orientation="landscape" r:id="rId1"/>
      <headerFooter alignWithMargins="0">
        <oddFooter>&amp;C&amp;P/&amp;N</oddFooter>
      </headerFooter>
    </customSheetView>
  </customSheetViews>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2"/>
  <headerFooter alignWithMargins="0">
    <oddFooter>&amp;C&amp;P/&amp;N</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85" zoomScaleNormal="85"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353</v>
      </c>
      <c r="DK2" s="1092"/>
      <c r="DL2" s="1092"/>
      <c r="DM2" s="1092"/>
      <c r="DN2" s="1092"/>
      <c r="DO2" s="1093"/>
      <c r="DP2" s="216"/>
      <c r="DQ2" s="1091" t="s">
        <v>354</v>
      </c>
      <c r="DR2" s="1092"/>
      <c r="DS2" s="1092"/>
      <c r="DT2" s="1092"/>
      <c r="DU2" s="1092"/>
      <c r="DV2" s="1092"/>
      <c r="DW2" s="1092"/>
      <c r="DX2" s="1092"/>
      <c r="DY2" s="1092"/>
      <c r="DZ2" s="1093"/>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15">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20"/>
      <c r="BA5" s="220"/>
      <c r="BB5" s="220"/>
      <c r="BC5" s="220"/>
      <c r="BD5" s="220"/>
      <c r="BE5" s="221"/>
      <c r="BF5" s="221"/>
      <c r="BG5" s="221"/>
      <c r="BH5" s="221"/>
      <c r="BI5" s="221"/>
      <c r="BJ5" s="221"/>
      <c r="BK5" s="221"/>
      <c r="BL5" s="221"/>
      <c r="BM5" s="221"/>
      <c r="BN5" s="221"/>
      <c r="BO5" s="221"/>
      <c r="BP5" s="221"/>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22"/>
    </row>
    <row r="6" spans="1:131" s="223"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15">
      <c r="A7" s="224">
        <v>1</v>
      </c>
      <c r="B7" s="1047" t="s">
        <v>374</v>
      </c>
      <c r="C7" s="1048"/>
      <c r="D7" s="1048"/>
      <c r="E7" s="1048"/>
      <c r="F7" s="1048"/>
      <c r="G7" s="1048"/>
      <c r="H7" s="1048"/>
      <c r="I7" s="1048"/>
      <c r="J7" s="1048"/>
      <c r="K7" s="1048"/>
      <c r="L7" s="1048"/>
      <c r="M7" s="1048"/>
      <c r="N7" s="1048"/>
      <c r="O7" s="1048"/>
      <c r="P7" s="1049"/>
      <c r="Q7" s="1102">
        <v>34491</v>
      </c>
      <c r="R7" s="1103"/>
      <c r="S7" s="1103"/>
      <c r="T7" s="1103"/>
      <c r="U7" s="1103"/>
      <c r="V7" s="1103">
        <v>31873</v>
      </c>
      <c r="W7" s="1103"/>
      <c r="X7" s="1103"/>
      <c r="Y7" s="1103"/>
      <c r="Z7" s="1103"/>
      <c r="AA7" s="1103">
        <v>2619</v>
      </c>
      <c r="AB7" s="1103"/>
      <c r="AC7" s="1103"/>
      <c r="AD7" s="1103"/>
      <c r="AE7" s="1104"/>
      <c r="AF7" s="1105">
        <v>2392</v>
      </c>
      <c r="AG7" s="1106"/>
      <c r="AH7" s="1106"/>
      <c r="AI7" s="1106"/>
      <c r="AJ7" s="1107"/>
      <c r="AK7" s="1108">
        <v>923</v>
      </c>
      <c r="AL7" s="1109"/>
      <c r="AM7" s="1109"/>
      <c r="AN7" s="1109"/>
      <c r="AO7" s="1109"/>
      <c r="AP7" s="1109">
        <v>19869</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t="s">
        <v>556</v>
      </c>
      <c r="BT7" s="1100"/>
      <c r="BU7" s="1100"/>
      <c r="BV7" s="1100"/>
      <c r="BW7" s="1100"/>
      <c r="BX7" s="1100"/>
      <c r="BY7" s="1100"/>
      <c r="BZ7" s="1100"/>
      <c r="CA7" s="1100"/>
      <c r="CB7" s="1100"/>
      <c r="CC7" s="1100"/>
      <c r="CD7" s="1100"/>
      <c r="CE7" s="1100"/>
      <c r="CF7" s="1100"/>
      <c r="CG7" s="1112"/>
      <c r="CH7" s="1096">
        <v>32</v>
      </c>
      <c r="CI7" s="1097"/>
      <c r="CJ7" s="1097"/>
      <c r="CK7" s="1097"/>
      <c r="CL7" s="1098"/>
      <c r="CM7" s="1096">
        <v>13</v>
      </c>
      <c r="CN7" s="1097"/>
      <c r="CO7" s="1097"/>
      <c r="CP7" s="1097"/>
      <c r="CQ7" s="1098"/>
      <c r="CR7" s="1096">
        <v>45</v>
      </c>
      <c r="CS7" s="1097"/>
      <c r="CT7" s="1097"/>
      <c r="CU7" s="1097"/>
      <c r="CV7" s="1098"/>
      <c r="CW7" s="1096" t="s">
        <v>491</v>
      </c>
      <c r="CX7" s="1097"/>
      <c r="CY7" s="1097"/>
      <c r="CZ7" s="1097"/>
      <c r="DA7" s="1098"/>
      <c r="DB7" s="1096" t="s">
        <v>491</v>
      </c>
      <c r="DC7" s="1097"/>
      <c r="DD7" s="1097"/>
      <c r="DE7" s="1097"/>
      <c r="DF7" s="1098"/>
      <c r="DG7" s="1096" t="s">
        <v>491</v>
      </c>
      <c r="DH7" s="1097"/>
      <c r="DI7" s="1097"/>
      <c r="DJ7" s="1097"/>
      <c r="DK7" s="1098"/>
      <c r="DL7" s="1096" t="s">
        <v>491</v>
      </c>
      <c r="DM7" s="1097"/>
      <c r="DN7" s="1097"/>
      <c r="DO7" s="1097"/>
      <c r="DP7" s="1098"/>
      <c r="DQ7" s="1096" t="s">
        <v>491</v>
      </c>
      <c r="DR7" s="1097"/>
      <c r="DS7" s="1097"/>
      <c r="DT7" s="1097"/>
      <c r="DU7" s="1098"/>
      <c r="DV7" s="1099"/>
      <c r="DW7" s="1100"/>
      <c r="DX7" s="1100"/>
      <c r="DY7" s="1100"/>
      <c r="DZ7" s="1101"/>
      <c r="EA7" s="222"/>
    </row>
    <row r="8" spans="1:131" s="223" customFormat="1" ht="26.25" customHeight="1" x14ac:dyDescent="0.15">
      <c r="A8" s="226">
        <v>2</v>
      </c>
      <c r="B8" s="1030" t="s">
        <v>375</v>
      </c>
      <c r="C8" s="1031"/>
      <c r="D8" s="1031"/>
      <c r="E8" s="1031"/>
      <c r="F8" s="1031"/>
      <c r="G8" s="1031"/>
      <c r="H8" s="1031"/>
      <c r="I8" s="1031"/>
      <c r="J8" s="1031"/>
      <c r="K8" s="1031"/>
      <c r="L8" s="1031"/>
      <c r="M8" s="1031"/>
      <c r="N8" s="1031"/>
      <c r="O8" s="1031"/>
      <c r="P8" s="1032"/>
      <c r="Q8" s="1038">
        <v>14</v>
      </c>
      <c r="R8" s="1039"/>
      <c r="S8" s="1039"/>
      <c r="T8" s="1039"/>
      <c r="U8" s="1039"/>
      <c r="V8" s="1039" t="s">
        <v>566</v>
      </c>
      <c r="W8" s="1039"/>
      <c r="X8" s="1039"/>
      <c r="Y8" s="1039"/>
      <c r="Z8" s="1039"/>
      <c r="AA8" s="1039">
        <v>14</v>
      </c>
      <c r="AB8" s="1039"/>
      <c r="AC8" s="1039"/>
      <c r="AD8" s="1039"/>
      <c r="AE8" s="1040"/>
      <c r="AF8" s="1035">
        <v>14</v>
      </c>
      <c r="AG8" s="1036"/>
      <c r="AH8" s="1036"/>
      <c r="AI8" s="1036"/>
      <c r="AJ8" s="1037"/>
      <c r="AK8" s="1080" t="s">
        <v>550</v>
      </c>
      <c r="AL8" s="1081"/>
      <c r="AM8" s="1081"/>
      <c r="AN8" s="1081"/>
      <c r="AO8" s="1081"/>
      <c r="AP8" s="1081" t="s">
        <v>550</v>
      </c>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t="s">
        <v>557</v>
      </c>
      <c r="BT8" s="993"/>
      <c r="BU8" s="993"/>
      <c r="BV8" s="993"/>
      <c r="BW8" s="993"/>
      <c r="BX8" s="993"/>
      <c r="BY8" s="993"/>
      <c r="BZ8" s="993"/>
      <c r="CA8" s="993"/>
      <c r="CB8" s="993"/>
      <c r="CC8" s="993"/>
      <c r="CD8" s="993"/>
      <c r="CE8" s="993"/>
      <c r="CF8" s="993"/>
      <c r="CG8" s="1014"/>
      <c r="CH8" s="989">
        <v>6</v>
      </c>
      <c r="CI8" s="990"/>
      <c r="CJ8" s="990"/>
      <c r="CK8" s="990"/>
      <c r="CL8" s="991"/>
      <c r="CM8" s="989">
        <v>121</v>
      </c>
      <c r="CN8" s="990"/>
      <c r="CO8" s="990"/>
      <c r="CP8" s="990"/>
      <c r="CQ8" s="991"/>
      <c r="CR8" s="989">
        <v>5</v>
      </c>
      <c r="CS8" s="990"/>
      <c r="CT8" s="990"/>
      <c r="CU8" s="990"/>
      <c r="CV8" s="991"/>
      <c r="CW8" s="989" t="s">
        <v>491</v>
      </c>
      <c r="CX8" s="990"/>
      <c r="CY8" s="990"/>
      <c r="CZ8" s="990"/>
      <c r="DA8" s="991"/>
      <c r="DB8" s="989" t="s">
        <v>491</v>
      </c>
      <c r="DC8" s="990"/>
      <c r="DD8" s="990"/>
      <c r="DE8" s="990"/>
      <c r="DF8" s="991"/>
      <c r="DG8" s="989" t="s">
        <v>491</v>
      </c>
      <c r="DH8" s="990"/>
      <c r="DI8" s="990"/>
      <c r="DJ8" s="990"/>
      <c r="DK8" s="991"/>
      <c r="DL8" s="989" t="s">
        <v>491</v>
      </c>
      <c r="DM8" s="990"/>
      <c r="DN8" s="990"/>
      <c r="DO8" s="990"/>
      <c r="DP8" s="991"/>
      <c r="DQ8" s="989" t="s">
        <v>491</v>
      </c>
      <c r="DR8" s="990"/>
      <c r="DS8" s="990"/>
      <c r="DT8" s="990"/>
      <c r="DU8" s="991"/>
      <c r="DV8" s="992"/>
      <c r="DW8" s="993"/>
      <c r="DX8" s="993"/>
      <c r="DY8" s="993"/>
      <c r="DZ8" s="994"/>
      <c r="EA8" s="222"/>
    </row>
    <row r="9" spans="1:131" s="223" customFormat="1" ht="26.25" customHeight="1" x14ac:dyDescent="0.15">
      <c r="A9" s="226">
        <v>3</v>
      </c>
      <c r="B9" s="1030" t="s">
        <v>376</v>
      </c>
      <c r="C9" s="1031"/>
      <c r="D9" s="1031"/>
      <c r="E9" s="1031"/>
      <c r="F9" s="1031"/>
      <c r="G9" s="1031"/>
      <c r="H9" s="1031"/>
      <c r="I9" s="1031"/>
      <c r="J9" s="1031"/>
      <c r="K9" s="1031"/>
      <c r="L9" s="1031"/>
      <c r="M9" s="1031"/>
      <c r="N9" s="1031"/>
      <c r="O9" s="1031"/>
      <c r="P9" s="1032"/>
      <c r="Q9" s="1038">
        <v>6</v>
      </c>
      <c r="R9" s="1039"/>
      <c r="S9" s="1039"/>
      <c r="T9" s="1039"/>
      <c r="U9" s="1039"/>
      <c r="V9" s="1039">
        <v>2</v>
      </c>
      <c r="W9" s="1039"/>
      <c r="X9" s="1039"/>
      <c r="Y9" s="1039"/>
      <c r="Z9" s="1039"/>
      <c r="AA9" s="1039">
        <v>4</v>
      </c>
      <c r="AB9" s="1039"/>
      <c r="AC9" s="1039"/>
      <c r="AD9" s="1039"/>
      <c r="AE9" s="1040"/>
      <c r="AF9" s="1035">
        <v>4</v>
      </c>
      <c r="AG9" s="1036"/>
      <c r="AH9" s="1036"/>
      <c r="AI9" s="1036"/>
      <c r="AJ9" s="1037"/>
      <c r="AK9" s="1080" t="s">
        <v>550</v>
      </c>
      <c r="AL9" s="1081"/>
      <c r="AM9" s="1081"/>
      <c r="AN9" s="1081"/>
      <c r="AO9" s="1081"/>
      <c r="AP9" s="1081" t="s">
        <v>550</v>
      </c>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t="s">
        <v>565</v>
      </c>
      <c r="BT9" s="993"/>
      <c r="BU9" s="993"/>
      <c r="BV9" s="993"/>
      <c r="BW9" s="993"/>
      <c r="BX9" s="993"/>
      <c r="BY9" s="993"/>
      <c r="BZ9" s="993"/>
      <c r="CA9" s="993"/>
      <c r="CB9" s="993"/>
      <c r="CC9" s="993"/>
      <c r="CD9" s="993"/>
      <c r="CE9" s="993"/>
      <c r="CF9" s="993"/>
      <c r="CG9" s="1014"/>
      <c r="CH9" s="989">
        <v>0</v>
      </c>
      <c r="CI9" s="990"/>
      <c r="CJ9" s="990"/>
      <c r="CK9" s="990"/>
      <c r="CL9" s="991"/>
      <c r="CM9" s="989">
        <v>52</v>
      </c>
      <c r="CN9" s="990"/>
      <c r="CO9" s="990"/>
      <c r="CP9" s="990"/>
      <c r="CQ9" s="991"/>
      <c r="CR9" s="989">
        <v>50</v>
      </c>
      <c r="CS9" s="990"/>
      <c r="CT9" s="990"/>
      <c r="CU9" s="990"/>
      <c r="CV9" s="991"/>
      <c r="CW9" s="989" t="s">
        <v>491</v>
      </c>
      <c r="CX9" s="990"/>
      <c r="CY9" s="990"/>
      <c r="CZ9" s="990"/>
      <c r="DA9" s="991"/>
      <c r="DB9" s="989" t="s">
        <v>491</v>
      </c>
      <c r="DC9" s="990"/>
      <c r="DD9" s="990"/>
      <c r="DE9" s="990"/>
      <c r="DF9" s="991"/>
      <c r="DG9" s="989" t="s">
        <v>491</v>
      </c>
      <c r="DH9" s="990"/>
      <c r="DI9" s="990"/>
      <c r="DJ9" s="990"/>
      <c r="DK9" s="991"/>
      <c r="DL9" s="989" t="s">
        <v>491</v>
      </c>
      <c r="DM9" s="990"/>
      <c r="DN9" s="990"/>
      <c r="DO9" s="990"/>
      <c r="DP9" s="991"/>
      <c r="DQ9" s="989" t="s">
        <v>491</v>
      </c>
      <c r="DR9" s="990"/>
      <c r="DS9" s="990"/>
      <c r="DT9" s="990"/>
      <c r="DU9" s="991"/>
      <c r="DV9" s="992"/>
      <c r="DW9" s="993"/>
      <c r="DX9" s="993"/>
      <c r="DY9" s="993"/>
      <c r="DZ9" s="994"/>
      <c r="EA9" s="222"/>
    </row>
    <row r="10" spans="1:131" s="223" customFormat="1" ht="26.25" customHeight="1" x14ac:dyDescent="0.15">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t="s">
        <v>559</v>
      </c>
      <c r="BS10" s="992" t="s">
        <v>558</v>
      </c>
      <c r="BT10" s="993"/>
      <c r="BU10" s="993"/>
      <c r="BV10" s="993"/>
      <c r="BW10" s="993"/>
      <c r="BX10" s="993"/>
      <c r="BY10" s="993"/>
      <c r="BZ10" s="993"/>
      <c r="CA10" s="993"/>
      <c r="CB10" s="993"/>
      <c r="CC10" s="993"/>
      <c r="CD10" s="993"/>
      <c r="CE10" s="993"/>
      <c r="CF10" s="993"/>
      <c r="CG10" s="1014"/>
      <c r="CH10" s="989">
        <v>0</v>
      </c>
      <c r="CI10" s="990"/>
      <c r="CJ10" s="990"/>
      <c r="CK10" s="990"/>
      <c r="CL10" s="991"/>
      <c r="CM10" s="989">
        <v>697</v>
      </c>
      <c r="CN10" s="990"/>
      <c r="CO10" s="990"/>
      <c r="CP10" s="990"/>
      <c r="CQ10" s="991"/>
      <c r="CR10" s="989">
        <v>5</v>
      </c>
      <c r="CS10" s="990"/>
      <c r="CT10" s="990"/>
      <c r="CU10" s="990"/>
      <c r="CV10" s="991"/>
      <c r="CW10" s="989" t="s">
        <v>491</v>
      </c>
      <c r="CX10" s="990"/>
      <c r="CY10" s="990"/>
      <c r="CZ10" s="990"/>
      <c r="DA10" s="991"/>
      <c r="DB10" s="989" t="s">
        <v>491</v>
      </c>
      <c r="DC10" s="990"/>
      <c r="DD10" s="990"/>
      <c r="DE10" s="990"/>
      <c r="DF10" s="991"/>
      <c r="DG10" s="989" t="s">
        <v>491</v>
      </c>
      <c r="DH10" s="990"/>
      <c r="DI10" s="990"/>
      <c r="DJ10" s="990"/>
      <c r="DK10" s="991"/>
      <c r="DL10" s="989" t="s">
        <v>491</v>
      </c>
      <c r="DM10" s="990"/>
      <c r="DN10" s="990"/>
      <c r="DO10" s="990"/>
      <c r="DP10" s="991"/>
      <c r="DQ10" s="989" t="s">
        <v>491</v>
      </c>
      <c r="DR10" s="990"/>
      <c r="DS10" s="990"/>
      <c r="DT10" s="990"/>
      <c r="DU10" s="991"/>
      <c r="DV10" s="992"/>
      <c r="DW10" s="993"/>
      <c r="DX10" s="993"/>
      <c r="DY10" s="993"/>
      <c r="DZ10" s="994"/>
      <c r="EA10" s="222"/>
    </row>
    <row r="11" spans="1:131" s="223" customFormat="1" ht="26.25" customHeight="1" x14ac:dyDescent="0.15">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15">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15">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15">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15">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15">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15">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15">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15">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15">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15">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377</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
      <c r="A23" s="228" t="s">
        <v>378</v>
      </c>
      <c r="B23" s="937" t="s">
        <v>379</v>
      </c>
      <c r="C23" s="938"/>
      <c r="D23" s="938"/>
      <c r="E23" s="938"/>
      <c r="F23" s="938"/>
      <c r="G23" s="938"/>
      <c r="H23" s="938"/>
      <c r="I23" s="938"/>
      <c r="J23" s="938"/>
      <c r="K23" s="938"/>
      <c r="L23" s="938"/>
      <c r="M23" s="938"/>
      <c r="N23" s="938"/>
      <c r="O23" s="938"/>
      <c r="P23" s="948"/>
      <c r="Q23" s="1067">
        <v>34491</v>
      </c>
      <c r="R23" s="1061"/>
      <c r="S23" s="1061"/>
      <c r="T23" s="1061"/>
      <c r="U23" s="1061"/>
      <c r="V23" s="1061">
        <v>31853</v>
      </c>
      <c r="W23" s="1061"/>
      <c r="X23" s="1061"/>
      <c r="Y23" s="1061"/>
      <c r="Z23" s="1061"/>
      <c r="AA23" s="1061">
        <v>2637</v>
      </c>
      <c r="AB23" s="1061"/>
      <c r="AC23" s="1061"/>
      <c r="AD23" s="1061"/>
      <c r="AE23" s="1068"/>
      <c r="AF23" s="1069">
        <v>2410</v>
      </c>
      <c r="AG23" s="1061"/>
      <c r="AH23" s="1061"/>
      <c r="AI23" s="1061"/>
      <c r="AJ23" s="1070"/>
      <c r="AK23" s="1071"/>
      <c r="AL23" s="1072"/>
      <c r="AM23" s="1072"/>
      <c r="AN23" s="1072"/>
      <c r="AO23" s="1072"/>
      <c r="AP23" s="1061">
        <v>19869</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15">
      <c r="A24" s="1060" t="s">
        <v>380</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
      <c r="A25" s="1059" t="s">
        <v>381</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15">
      <c r="A26" s="995" t="s">
        <v>357</v>
      </c>
      <c r="B26" s="996"/>
      <c r="C26" s="996"/>
      <c r="D26" s="996"/>
      <c r="E26" s="996"/>
      <c r="F26" s="996"/>
      <c r="G26" s="996"/>
      <c r="H26" s="996"/>
      <c r="I26" s="996"/>
      <c r="J26" s="996"/>
      <c r="K26" s="996"/>
      <c r="L26" s="996"/>
      <c r="M26" s="996"/>
      <c r="N26" s="996"/>
      <c r="O26" s="996"/>
      <c r="P26" s="997"/>
      <c r="Q26" s="1001" t="s">
        <v>382</v>
      </c>
      <c r="R26" s="1002"/>
      <c r="S26" s="1002"/>
      <c r="T26" s="1002"/>
      <c r="U26" s="1003"/>
      <c r="V26" s="1001" t="s">
        <v>383</v>
      </c>
      <c r="W26" s="1002"/>
      <c r="X26" s="1002"/>
      <c r="Y26" s="1002"/>
      <c r="Z26" s="1003"/>
      <c r="AA26" s="1001" t="s">
        <v>384</v>
      </c>
      <c r="AB26" s="1002"/>
      <c r="AC26" s="1002"/>
      <c r="AD26" s="1002"/>
      <c r="AE26" s="1002"/>
      <c r="AF26" s="1055" t="s">
        <v>385</v>
      </c>
      <c r="AG26" s="1008"/>
      <c r="AH26" s="1008"/>
      <c r="AI26" s="1008"/>
      <c r="AJ26" s="1056"/>
      <c r="AK26" s="1002" t="s">
        <v>386</v>
      </c>
      <c r="AL26" s="1002"/>
      <c r="AM26" s="1002"/>
      <c r="AN26" s="1002"/>
      <c r="AO26" s="1003"/>
      <c r="AP26" s="1001" t="s">
        <v>387</v>
      </c>
      <c r="AQ26" s="1002"/>
      <c r="AR26" s="1002"/>
      <c r="AS26" s="1002"/>
      <c r="AT26" s="1003"/>
      <c r="AU26" s="1001" t="s">
        <v>388</v>
      </c>
      <c r="AV26" s="1002"/>
      <c r="AW26" s="1002"/>
      <c r="AX26" s="1002"/>
      <c r="AY26" s="1003"/>
      <c r="AZ26" s="1001" t="s">
        <v>389</v>
      </c>
      <c r="BA26" s="1002"/>
      <c r="BB26" s="1002"/>
      <c r="BC26" s="1002"/>
      <c r="BD26" s="1003"/>
      <c r="BE26" s="1001" t="s">
        <v>364</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15">
      <c r="A28" s="230">
        <v>1</v>
      </c>
      <c r="B28" s="1047" t="s">
        <v>390</v>
      </c>
      <c r="C28" s="1048"/>
      <c r="D28" s="1048"/>
      <c r="E28" s="1048"/>
      <c r="F28" s="1048"/>
      <c r="G28" s="1048"/>
      <c r="H28" s="1048"/>
      <c r="I28" s="1048"/>
      <c r="J28" s="1048"/>
      <c r="K28" s="1048"/>
      <c r="L28" s="1048"/>
      <c r="M28" s="1048"/>
      <c r="N28" s="1048"/>
      <c r="O28" s="1048"/>
      <c r="P28" s="1049"/>
      <c r="Q28" s="1050">
        <v>6190</v>
      </c>
      <c r="R28" s="1051"/>
      <c r="S28" s="1051"/>
      <c r="T28" s="1051"/>
      <c r="U28" s="1051"/>
      <c r="V28" s="1051">
        <v>6095</v>
      </c>
      <c r="W28" s="1051"/>
      <c r="X28" s="1051"/>
      <c r="Y28" s="1051"/>
      <c r="Z28" s="1051"/>
      <c r="AA28" s="1051">
        <v>95</v>
      </c>
      <c r="AB28" s="1051"/>
      <c r="AC28" s="1051"/>
      <c r="AD28" s="1051"/>
      <c r="AE28" s="1052"/>
      <c r="AF28" s="1053">
        <v>95</v>
      </c>
      <c r="AG28" s="1051"/>
      <c r="AH28" s="1051"/>
      <c r="AI28" s="1051"/>
      <c r="AJ28" s="1054"/>
      <c r="AK28" s="1042">
        <v>556</v>
      </c>
      <c r="AL28" s="1043"/>
      <c r="AM28" s="1043"/>
      <c r="AN28" s="1043"/>
      <c r="AO28" s="1043"/>
      <c r="AP28" s="1043" t="s">
        <v>550</v>
      </c>
      <c r="AQ28" s="1043"/>
      <c r="AR28" s="1043"/>
      <c r="AS28" s="1043"/>
      <c r="AT28" s="1043"/>
      <c r="AU28" s="1043" t="s">
        <v>491</v>
      </c>
      <c r="AV28" s="1043"/>
      <c r="AW28" s="1043"/>
      <c r="AX28" s="1043"/>
      <c r="AY28" s="1043"/>
      <c r="AZ28" s="1044" t="s">
        <v>491</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15">
      <c r="A29" s="230">
        <v>2</v>
      </c>
      <c r="B29" s="1030" t="s">
        <v>391</v>
      </c>
      <c r="C29" s="1031"/>
      <c r="D29" s="1031"/>
      <c r="E29" s="1031"/>
      <c r="F29" s="1031"/>
      <c r="G29" s="1031"/>
      <c r="H29" s="1031"/>
      <c r="I29" s="1031"/>
      <c r="J29" s="1031"/>
      <c r="K29" s="1031"/>
      <c r="L29" s="1031"/>
      <c r="M29" s="1031"/>
      <c r="N29" s="1031"/>
      <c r="O29" s="1031"/>
      <c r="P29" s="1032"/>
      <c r="Q29" s="1038">
        <v>6372</v>
      </c>
      <c r="R29" s="1039"/>
      <c r="S29" s="1039"/>
      <c r="T29" s="1039"/>
      <c r="U29" s="1039"/>
      <c r="V29" s="1039">
        <v>6030</v>
      </c>
      <c r="W29" s="1039"/>
      <c r="X29" s="1039"/>
      <c r="Y29" s="1039"/>
      <c r="Z29" s="1039"/>
      <c r="AA29" s="1039">
        <v>342</v>
      </c>
      <c r="AB29" s="1039"/>
      <c r="AC29" s="1039"/>
      <c r="AD29" s="1039"/>
      <c r="AE29" s="1040"/>
      <c r="AF29" s="1035">
        <v>342</v>
      </c>
      <c r="AG29" s="1036"/>
      <c r="AH29" s="1036"/>
      <c r="AI29" s="1036"/>
      <c r="AJ29" s="1037"/>
      <c r="AK29" s="980">
        <v>959</v>
      </c>
      <c r="AL29" s="971"/>
      <c r="AM29" s="971"/>
      <c r="AN29" s="971"/>
      <c r="AO29" s="971"/>
      <c r="AP29" s="971" t="s">
        <v>491</v>
      </c>
      <c r="AQ29" s="971"/>
      <c r="AR29" s="971"/>
      <c r="AS29" s="971"/>
      <c r="AT29" s="971"/>
      <c r="AU29" s="971" t="s">
        <v>491</v>
      </c>
      <c r="AV29" s="971"/>
      <c r="AW29" s="971"/>
      <c r="AX29" s="971"/>
      <c r="AY29" s="971"/>
      <c r="AZ29" s="1041" t="s">
        <v>491</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15">
      <c r="A30" s="230">
        <v>3</v>
      </c>
      <c r="B30" s="1030" t="s">
        <v>392</v>
      </c>
      <c r="C30" s="1031"/>
      <c r="D30" s="1031"/>
      <c r="E30" s="1031"/>
      <c r="F30" s="1031"/>
      <c r="G30" s="1031"/>
      <c r="H30" s="1031"/>
      <c r="I30" s="1031"/>
      <c r="J30" s="1031"/>
      <c r="K30" s="1031"/>
      <c r="L30" s="1031"/>
      <c r="M30" s="1031"/>
      <c r="N30" s="1031"/>
      <c r="O30" s="1031"/>
      <c r="P30" s="1032"/>
      <c r="Q30" s="1038">
        <v>943</v>
      </c>
      <c r="R30" s="1039"/>
      <c r="S30" s="1039"/>
      <c r="T30" s="1039"/>
      <c r="U30" s="1039"/>
      <c r="V30" s="1039">
        <v>911</v>
      </c>
      <c r="W30" s="1039"/>
      <c r="X30" s="1039"/>
      <c r="Y30" s="1039"/>
      <c r="Z30" s="1039"/>
      <c r="AA30" s="1039">
        <v>31</v>
      </c>
      <c r="AB30" s="1039"/>
      <c r="AC30" s="1039"/>
      <c r="AD30" s="1039"/>
      <c r="AE30" s="1040"/>
      <c r="AF30" s="1035">
        <v>31</v>
      </c>
      <c r="AG30" s="1036"/>
      <c r="AH30" s="1036"/>
      <c r="AI30" s="1036"/>
      <c r="AJ30" s="1037"/>
      <c r="AK30" s="980">
        <v>200</v>
      </c>
      <c r="AL30" s="971"/>
      <c r="AM30" s="971"/>
      <c r="AN30" s="971"/>
      <c r="AO30" s="971"/>
      <c r="AP30" s="971" t="s">
        <v>491</v>
      </c>
      <c r="AQ30" s="971"/>
      <c r="AR30" s="971"/>
      <c r="AS30" s="971"/>
      <c r="AT30" s="971"/>
      <c r="AU30" s="971" t="s">
        <v>491</v>
      </c>
      <c r="AV30" s="971"/>
      <c r="AW30" s="971"/>
      <c r="AX30" s="971"/>
      <c r="AY30" s="971"/>
      <c r="AZ30" s="1041" t="s">
        <v>491</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15">
      <c r="A31" s="230">
        <v>4</v>
      </c>
      <c r="B31" s="1030" t="s">
        <v>393</v>
      </c>
      <c r="C31" s="1031"/>
      <c r="D31" s="1031"/>
      <c r="E31" s="1031"/>
      <c r="F31" s="1031"/>
      <c r="G31" s="1031"/>
      <c r="H31" s="1031"/>
      <c r="I31" s="1031"/>
      <c r="J31" s="1031"/>
      <c r="K31" s="1031"/>
      <c r="L31" s="1031"/>
      <c r="M31" s="1031"/>
      <c r="N31" s="1031"/>
      <c r="O31" s="1031"/>
      <c r="P31" s="1032"/>
      <c r="Q31" s="1038">
        <v>1736</v>
      </c>
      <c r="R31" s="1039"/>
      <c r="S31" s="1039"/>
      <c r="T31" s="1039"/>
      <c r="U31" s="1039"/>
      <c r="V31" s="1039">
        <v>1687</v>
      </c>
      <c r="W31" s="1039"/>
      <c r="X31" s="1039"/>
      <c r="Y31" s="1039"/>
      <c r="Z31" s="1039"/>
      <c r="AA31" s="1039">
        <v>50</v>
      </c>
      <c r="AB31" s="1039"/>
      <c r="AC31" s="1039"/>
      <c r="AD31" s="1039"/>
      <c r="AE31" s="1040"/>
      <c r="AF31" s="1035">
        <v>1567</v>
      </c>
      <c r="AG31" s="1036"/>
      <c r="AH31" s="1036"/>
      <c r="AI31" s="1036"/>
      <c r="AJ31" s="1037"/>
      <c r="AK31" s="980">
        <v>426</v>
      </c>
      <c r="AL31" s="971"/>
      <c r="AM31" s="971"/>
      <c r="AN31" s="971"/>
      <c r="AO31" s="971"/>
      <c r="AP31" s="971">
        <v>1872</v>
      </c>
      <c r="AQ31" s="971"/>
      <c r="AR31" s="971"/>
      <c r="AS31" s="971"/>
      <c r="AT31" s="971"/>
      <c r="AU31" s="971">
        <v>1872</v>
      </c>
      <c r="AV31" s="971"/>
      <c r="AW31" s="971"/>
      <c r="AX31" s="971"/>
      <c r="AY31" s="971"/>
      <c r="AZ31" s="1041" t="s">
        <v>491</v>
      </c>
      <c r="BA31" s="1041"/>
      <c r="BB31" s="1041"/>
      <c r="BC31" s="1041"/>
      <c r="BD31" s="1041"/>
      <c r="BE31" s="972" t="s">
        <v>394</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15">
      <c r="A32" s="230">
        <v>5</v>
      </c>
      <c r="B32" s="1030" t="s">
        <v>395</v>
      </c>
      <c r="C32" s="1031"/>
      <c r="D32" s="1031"/>
      <c r="E32" s="1031"/>
      <c r="F32" s="1031"/>
      <c r="G32" s="1031"/>
      <c r="H32" s="1031"/>
      <c r="I32" s="1031"/>
      <c r="J32" s="1031"/>
      <c r="K32" s="1031"/>
      <c r="L32" s="1031"/>
      <c r="M32" s="1031"/>
      <c r="N32" s="1031"/>
      <c r="O32" s="1031"/>
      <c r="P32" s="1032"/>
      <c r="Q32" s="1038">
        <v>1510</v>
      </c>
      <c r="R32" s="1039"/>
      <c r="S32" s="1039"/>
      <c r="T32" s="1039"/>
      <c r="U32" s="1039"/>
      <c r="V32" s="1039">
        <v>1296</v>
      </c>
      <c r="W32" s="1039"/>
      <c r="X32" s="1039"/>
      <c r="Y32" s="1039"/>
      <c r="Z32" s="1039"/>
      <c r="AA32" s="1039">
        <v>213</v>
      </c>
      <c r="AB32" s="1039"/>
      <c r="AC32" s="1039"/>
      <c r="AD32" s="1039"/>
      <c r="AE32" s="1040"/>
      <c r="AF32" s="1035">
        <v>1017</v>
      </c>
      <c r="AG32" s="1036"/>
      <c r="AH32" s="1036"/>
      <c r="AI32" s="1036"/>
      <c r="AJ32" s="1037"/>
      <c r="AK32" s="980">
        <v>20</v>
      </c>
      <c r="AL32" s="971"/>
      <c r="AM32" s="971"/>
      <c r="AN32" s="971"/>
      <c r="AO32" s="971"/>
      <c r="AP32" s="971">
        <v>1887</v>
      </c>
      <c r="AQ32" s="971"/>
      <c r="AR32" s="971"/>
      <c r="AS32" s="971"/>
      <c r="AT32" s="971"/>
      <c r="AU32" s="971">
        <v>36</v>
      </c>
      <c r="AV32" s="971"/>
      <c r="AW32" s="971"/>
      <c r="AX32" s="971"/>
      <c r="AY32" s="971"/>
      <c r="AZ32" s="1041" t="s">
        <v>491</v>
      </c>
      <c r="BA32" s="1041"/>
      <c r="BB32" s="1041"/>
      <c r="BC32" s="1041"/>
      <c r="BD32" s="1041"/>
      <c r="BE32" s="972" t="s">
        <v>394</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15">
      <c r="A33" s="230">
        <v>6</v>
      </c>
      <c r="B33" s="1030" t="s">
        <v>396</v>
      </c>
      <c r="C33" s="1031"/>
      <c r="D33" s="1031"/>
      <c r="E33" s="1031"/>
      <c r="F33" s="1031"/>
      <c r="G33" s="1031"/>
      <c r="H33" s="1031"/>
      <c r="I33" s="1031"/>
      <c r="J33" s="1031"/>
      <c r="K33" s="1031"/>
      <c r="L33" s="1031"/>
      <c r="M33" s="1031"/>
      <c r="N33" s="1031"/>
      <c r="O33" s="1031"/>
      <c r="P33" s="1032"/>
      <c r="Q33" s="1038">
        <v>1576</v>
      </c>
      <c r="R33" s="1039"/>
      <c r="S33" s="1039"/>
      <c r="T33" s="1039"/>
      <c r="U33" s="1039"/>
      <c r="V33" s="1039">
        <v>1546</v>
      </c>
      <c r="W33" s="1039"/>
      <c r="X33" s="1039"/>
      <c r="Y33" s="1039"/>
      <c r="Z33" s="1039"/>
      <c r="AA33" s="1039">
        <v>31</v>
      </c>
      <c r="AB33" s="1039"/>
      <c r="AC33" s="1039"/>
      <c r="AD33" s="1039"/>
      <c r="AE33" s="1040"/>
      <c r="AF33" s="1035">
        <v>1038</v>
      </c>
      <c r="AG33" s="1036"/>
      <c r="AH33" s="1036"/>
      <c r="AI33" s="1036"/>
      <c r="AJ33" s="1037"/>
      <c r="AK33" s="980">
        <v>474</v>
      </c>
      <c r="AL33" s="971"/>
      <c r="AM33" s="971"/>
      <c r="AN33" s="971"/>
      <c r="AO33" s="971"/>
      <c r="AP33" s="971">
        <v>8707</v>
      </c>
      <c r="AQ33" s="971"/>
      <c r="AR33" s="971"/>
      <c r="AS33" s="971"/>
      <c r="AT33" s="971"/>
      <c r="AU33" s="971">
        <v>1916</v>
      </c>
      <c r="AV33" s="971"/>
      <c r="AW33" s="971"/>
      <c r="AX33" s="971"/>
      <c r="AY33" s="971"/>
      <c r="AZ33" s="1041" t="s">
        <v>491</v>
      </c>
      <c r="BA33" s="1041"/>
      <c r="BB33" s="1041"/>
      <c r="BC33" s="1041"/>
      <c r="BD33" s="1041"/>
      <c r="BE33" s="972" t="s">
        <v>394</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15">
      <c r="A34" s="230">
        <v>7</v>
      </c>
      <c r="B34" s="1030" t="s">
        <v>397</v>
      </c>
      <c r="C34" s="1031"/>
      <c r="D34" s="1031"/>
      <c r="E34" s="1031"/>
      <c r="F34" s="1031"/>
      <c r="G34" s="1031"/>
      <c r="H34" s="1031"/>
      <c r="I34" s="1031"/>
      <c r="J34" s="1031"/>
      <c r="K34" s="1031"/>
      <c r="L34" s="1031"/>
      <c r="M34" s="1031"/>
      <c r="N34" s="1031"/>
      <c r="O34" s="1031"/>
      <c r="P34" s="1032"/>
      <c r="Q34" s="1038">
        <v>824</v>
      </c>
      <c r="R34" s="1039"/>
      <c r="S34" s="1039"/>
      <c r="T34" s="1039"/>
      <c r="U34" s="1039"/>
      <c r="V34" s="1039">
        <v>821</v>
      </c>
      <c r="W34" s="1039"/>
      <c r="X34" s="1039"/>
      <c r="Y34" s="1039"/>
      <c r="Z34" s="1039"/>
      <c r="AA34" s="1039">
        <v>4</v>
      </c>
      <c r="AB34" s="1039"/>
      <c r="AC34" s="1039"/>
      <c r="AD34" s="1039"/>
      <c r="AE34" s="1040"/>
      <c r="AF34" s="1035" t="s">
        <v>122</v>
      </c>
      <c r="AG34" s="1036"/>
      <c r="AH34" s="1036"/>
      <c r="AI34" s="1036"/>
      <c r="AJ34" s="1037"/>
      <c r="AK34" s="980">
        <v>35</v>
      </c>
      <c r="AL34" s="971"/>
      <c r="AM34" s="971"/>
      <c r="AN34" s="971"/>
      <c r="AO34" s="971"/>
      <c r="AP34" s="971">
        <v>783</v>
      </c>
      <c r="AQ34" s="971"/>
      <c r="AR34" s="971"/>
      <c r="AS34" s="971"/>
      <c r="AT34" s="971"/>
      <c r="AU34" s="971" t="s">
        <v>550</v>
      </c>
      <c r="AV34" s="971"/>
      <c r="AW34" s="971"/>
      <c r="AX34" s="971"/>
      <c r="AY34" s="971"/>
      <c r="AZ34" s="1041" t="s">
        <v>491</v>
      </c>
      <c r="BA34" s="1041"/>
      <c r="BB34" s="1041"/>
      <c r="BC34" s="1041"/>
      <c r="BD34" s="1041"/>
      <c r="BE34" s="972" t="s">
        <v>398</v>
      </c>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15">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15">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15">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15">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15">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15">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15">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15">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15">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15">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15">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15">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15">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15">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15">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15">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15">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15">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15">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15">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15">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15">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15">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15">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15">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15">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15">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399</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
      <c r="A63" s="228" t="s">
        <v>378</v>
      </c>
      <c r="B63" s="937" t="s">
        <v>400</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4090</v>
      </c>
      <c r="AG63" s="959"/>
      <c r="AH63" s="959"/>
      <c r="AI63" s="959"/>
      <c r="AJ63" s="1022"/>
      <c r="AK63" s="1023"/>
      <c r="AL63" s="963"/>
      <c r="AM63" s="963"/>
      <c r="AN63" s="963"/>
      <c r="AO63" s="963"/>
      <c r="AP63" s="959">
        <v>13249</v>
      </c>
      <c r="AQ63" s="959"/>
      <c r="AR63" s="959"/>
      <c r="AS63" s="959"/>
      <c r="AT63" s="959"/>
      <c r="AU63" s="959">
        <v>3824</v>
      </c>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
      <c r="A65" s="220" t="s">
        <v>401</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15">
      <c r="A66" s="995" t="s">
        <v>402</v>
      </c>
      <c r="B66" s="996"/>
      <c r="C66" s="996"/>
      <c r="D66" s="996"/>
      <c r="E66" s="996"/>
      <c r="F66" s="996"/>
      <c r="G66" s="996"/>
      <c r="H66" s="996"/>
      <c r="I66" s="996"/>
      <c r="J66" s="996"/>
      <c r="K66" s="996"/>
      <c r="L66" s="996"/>
      <c r="M66" s="996"/>
      <c r="N66" s="996"/>
      <c r="O66" s="996"/>
      <c r="P66" s="997"/>
      <c r="Q66" s="1001" t="s">
        <v>382</v>
      </c>
      <c r="R66" s="1002"/>
      <c r="S66" s="1002"/>
      <c r="T66" s="1002"/>
      <c r="U66" s="1003"/>
      <c r="V66" s="1001" t="s">
        <v>383</v>
      </c>
      <c r="W66" s="1002"/>
      <c r="X66" s="1002"/>
      <c r="Y66" s="1002"/>
      <c r="Z66" s="1003"/>
      <c r="AA66" s="1001" t="s">
        <v>384</v>
      </c>
      <c r="AB66" s="1002"/>
      <c r="AC66" s="1002"/>
      <c r="AD66" s="1002"/>
      <c r="AE66" s="1003"/>
      <c r="AF66" s="1007" t="s">
        <v>385</v>
      </c>
      <c r="AG66" s="1008"/>
      <c r="AH66" s="1008"/>
      <c r="AI66" s="1008"/>
      <c r="AJ66" s="1009"/>
      <c r="AK66" s="1001" t="s">
        <v>386</v>
      </c>
      <c r="AL66" s="996"/>
      <c r="AM66" s="996"/>
      <c r="AN66" s="996"/>
      <c r="AO66" s="997"/>
      <c r="AP66" s="1001" t="s">
        <v>387</v>
      </c>
      <c r="AQ66" s="1002"/>
      <c r="AR66" s="1002"/>
      <c r="AS66" s="1002"/>
      <c r="AT66" s="1003"/>
      <c r="AU66" s="1001" t="s">
        <v>403</v>
      </c>
      <c r="AV66" s="1002"/>
      <c r="AW66" s="1002"/>
      <c r="AX66" s="1002"/>
      <c r="AY66" s="1003"/>
      <c r="AZ66" s="1001" t="s">
        <v>364</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15">
      <c r="A68" s="224">
        <v>1</v>
      </c>
      <c r="B68" s="985" t="s">
        <v>551</v>
      </c>
      <c r="C68" s="986"/>
      <c r="D68" s="986"/>
      <c r="E68" s="986"/>
      <c r="F68" s="986"/>
      <c r="G68" s="986"/>
      <c r="H68" s="986"/>
      <c r="I68" s="986"/>
      <c r="J68" s="986"/>
      <c r="K68" s="986"/>
      <c r="L68" s="986"/>
      <c r="M68" s="986"/>
      <c r="N68" s="986"/>
      <c r="O68" s="986"/>
      <c r="P68" s="987"/>
      <c r="Q68" s="988">
        <v>2389</v>
      </c>
      <c r="R68" s="982"/>
      <c r="S68" s="982"/>
      <c r="T68" s="982"/>
      <c r="U68" s="982"/>
      <c r="V68" s="982">
        <v>2321</v>
      </c>
      <c r="W68" s="982"/>
      <c r="X68" s="982"/>
      <c r="Y68" s="982"/>
      <c r="Z68" s="982"/>
      <c r="AA68" s="982">
        <v>68</v>
      </c>
      <c r="AB68" s="982"/>
      <c r="AC68" s="982"/>
      <c r="AD68" s="982"/>
      <c r="AE68" s="982"/>
      <c r="AF68" s="982">
        <v>68</v>
      </c>
      <c r="AG68" s="982"/>
      <c r="AH68" s="982"/>
      <c r="AI68" s="982"/>
      <c r="AJ68" s="982"/>
      <c r="AK68" s="982">
        <v>8</v>
      </c>
      <c r="AL68" s="982"/>
      <c r="AM68" s="982"/>
      <c r="AN68" s="982"/>
      <c r="AO68" s="982"/>
      <c r="AP68" s="982">
        <v>2038</v>
      </c>
      <c r="AQ68" s="982"/>
      <c r="AR68" s="982"/>
      <c r="AS68" s="982"/>
      <c r="AT68" s="982"/>
      <c r="AU68" s="982">
        <v>322</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15">
      <c r="A69" s="226">
        <v>2</v>
      </c>
      <c r="B69" s="974" t="s">
        <v>552</v>
      </c>
      <c r="C69" s="975"/>
      <c r="D69" s="975"/>
      <c r="E69" s="975"/>
      <c r="F69" s="975"/>
      <c r="G69" s="975"/>
      <c r="H69" s="975"/>
      <c r="I69" s="975"/>
      <c r="J69" s="975"/>
      <c r="K69" s="975"/>
      <c r="L69" s="975"/>
      <c r="M69" s="975"/>
      <c r="N69" s="975"/>
      <c r="O69" s="975"/>
      <c r="P69" s="976"/>
      <c r="Q69" s="977">
        <v>1046</v>
      </c>
      <c r="R69" s="971"/>
      <c r="S69" s="971"/>
      <c r="T69" s="971"/>
      <c r="U69" s="971"/>
      <c r="V69" s="971">
        <v>1043</v>
      </c>
      <c r="W69" s="971"/>
      <c r="X69" s="971"/>
      <c r="Y69" s="971"/>
      <c r="Z69" s="971"/>
      <c r="AA69" s="971">
        <v>3</v>
      </c>
      <c r="AB69" s="971"/>
      <c r="AC69" s="971"/>
      <c r="AD69" s="971"/>
      <c r="AE69" s="971"/>
      <c r="AF69" s="971">
        <v>3</v>
      </c>
      <c r="AG69" s="971"/>
      <c r="AH69" s="971"/>
      <c r="AI69" s="971"/>
      <c r="AJ69" s="971"/>
      <c r="AK69" s="971" t="s">
        <v>550</v>
      </c>
      <c r="AL69" s="971"/>
      <c r="AM69" s="971"/>
      <c r="AN69" s="971"/>
      <c r="AO69" s="971"/>
      <c r="AP69" s="971" t="s">
        <v>491</v>
      </c>
      <c r="AQ69" s="971"/>
      <c r="AR69" s="971"/>
      <c r="AS69" s="971"/>
      <c r="AT69" s="971"/>
      <c r="AU69" s="971" t="s">
        <v>491</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15">
      <c r="A70" s="226">
        <v>3</v>
      </c>
      <c r="B70" s="974" t="s">
        <v>553</v>
      </c>
      <c r="C70" s="975"/>
      <c r="D70" s="975"/>
      <c r="E70" s="975"/>
      <c r="F70" s="975"/>
      <c r="G70" s="975"/>
      <c r="H70" s="975"/>
      <c r="I70" s="975"/>
      <c r="J70" s="975"/>
      <c r="K70" s="975"/>
      <c r="L70" s="975"/>
      <c r="M70" s="975"/>
      <c r="N70" s="975"/>
      <c r="O70" s="975"/>
      <c r="P70" s="976"/>
      <c r="Q70" s="977">
        <v>127</v>
      </c>
      <c r="R70" s="971"/>
      <c r="S70" s="971"/>
      <c r="T70" s="971"/>
      <c r="U70" s="971"/>
      <c r="V70" s="971">
        <v>112</v>
      </c>
      <c r="W70" s="971"/>
      <c r="X70" s="971"/>
      <c r="Y70" s="971"/>
      <c r="Z70" s="971"/>
      <c r="AA70" s="971">
        <v>15</v>
      </c>
      <c r="AB70" s="971"/>
      <c r="AC70" s="971"/>
      <c r="AD70" s="971"/>
      <c r="AE70" s="971"/>
      <c r="AF70" s="971">
        <v>15</v>
      </c>
      <c r="AG70" s="971"/>
      <c r="AH70" s="971"/>
      <c r="AI70" s="971"/>
      <c r="AJ70" s="971"/>
      <c r="AK70" s="971">
        <v>48</v>
      </c>
      <c r="AL70" s="971"/>
      <c r="AM70" s="971"/>
      <c r="AN70" s="971"/>
      <c r="AO70" s="971"/>
      <c r="AP70" s="971" t="s">
        <v>491</v>
      </c>
      <c r="AQ70" s="971"/>
      <c r="AR70" s="971"/>
      <c r="AS70" s="971"/>
      <c r="AT70" s="971"/>
      <c r="AU70" s="971" t="s">
        <v>491</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15">
      <c r="A71" s="226">
        <v>4</v>
      </c>
      <c r="B71" s="974" t="s">
        <v>554</v>
      </c>
      <c r="C71" s="975"/>
      <c r="D71" s="975"/>
      <c r="E71" s="975"/>
      <c r="F71" s="975"/>
      <c r="G71" s="975"/>
      <c r="H71" s="975"/>
      <c r="I71" s="975"/>
      <c r="J71" s="975"/>
      <c r="K71" s="975"/>
      <c r="L71" s="975"/>
      <c r="M71" s="975"/>
      <c r="N71" s="975"/>
      <c r="O71" s="975"/>
      <c r="P71" s="976"/>
      <c r="Q71" s="977">
        <v>335</v>
      </c>
      <c r="R71" s="971"/>
      <c r="S71" s="971"/>
      <c r="T71" s="971"/>
      <c r="U71" s="971"/>
      <c r="V71" s="971">
        <v>181</v>
      </c>
      <c r="W71" s="971"/>
      <c r="X71" s="971"/>
      <c r="Y71" s="971"/>
      <c r="Z71" s="971"/>
      <c r="AA71" s="971">
        <v>154</v>
      </c>
      <c r="AB71" s="971"/>
      <c r="AC71" s="971"/>
      <c r="AD71" s="971"/>
      <c r="AE71" s="971"/>
      <c r="AF71" s="971">
        <v>154</v>
      </c>
      <c r="AG71" s="971"/>
      <c r="AH71" s="971"/>
      <c r="AI71" s="971"/>
      <c r="AJ71" s="971"/>
      <c r="AK71" s="971">
        <v>162</v>
      </c>
      <c r="AL71" s="971"/>
      <c r="AM71" s="971"/>
      <c r="AN71" s="971"/>
      <c r="AO71" s="971"/>
      <c r="AP71" s="971" t="s">
        <v>491</v>
      </c>
      <c r="AQ71" s="971"/>
      <c r="AR71" s="971"/>
      <c r="AS71" s="971"/>
      <c r="AT71" s="971"/>
      <c r="AU71" s="971" t="s">
        <v>491</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15">
      <c r="A72" s="226">
        <v>5</v>
      </c>
      <c r="B72" s="974" t="s">
        <v>555</v>
      </c>
      <c r="C72" s="975"/>
      <c r="D72" s="975"/>
      <c r="E72" s="975"/>
      <c r="F72" s="975"/>
      <c r="G72" s="975"/>
      <c r="H72" s="975"/>
      <c r="I72" s="975"/>
      <c r="J72" s="975"/>
      <c r="K72" s="975"/>
      <c r="L72" s="975"/>
      <c r="M72" s="975"/>
      <c r="N72" s="975"/>
      <c r="O72" s="975"/>
      <c r="P72" s="976"/>
      <c r="Q72" s="977">
        <v>166278</v>
      </c>
      <c r="R72" s="971"/>
      <c r="S72" s="971"/>
      <c r="T72" s="971"/>
      <c r="U72" s="971"/>
      <c r="V72" s="971">
        <v>162373</v>
      </c>
      <c r="W72" s="971"/>
      <c r="X72" s="971"/>
      <c r="Y72" s="971"/>
      <c r="Z72" s="971"/>
      <c r="AA72" s="971">
        <v>3905</v>
      </c>
      <c r="AB72" s="971"/>
      <c r="AC72" s="971"/>
      <c r="AD72" s="971"/>
      <c r="AE72" s="971"/>
      <c r="AF72" s="971">
        <v>3905</v>
      </c>
      <c r="AG72" s="971"/>
      <c r="AH72" s="971"/>
      <c r="AI72" s="971"/>
      <c r="AJ72" s="971"/>
      <c r="AK72" s="971">
        <v>1502</v>
      </c>
      <c r="AL72" s="971"/>
      <c r="AM72" s="971"/>
      <c r="AN72" s="971"/>
      <c r="AO72" s="971"/>
      <c r="AP72" s="971" t="s">
        <v>491</v>
      </c>
      <c r="AQ72" s="971"/>
      <c r="AR72" s="971"/>
      <c r="AS72" s="971"/>
      <c r="AT72" s="971"/>
      <c r="AU72" s="971" t="s">
        <v>491</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15">
      <c r="A73" s="226">
        <v>6</v>
      </c>
      <c r="B73" s="974"/>
      <c r="C73" s="975"/>
      <c r="D73" s="975"/>
      <c r="E73" s="975"/>
      <c r="F73" s="975"/>
      <c r="G73" s="975"/>
      <c r="H73" s="975"/>
      <c r="I73" s="975"/>
      <c r="J73" s="975"/>
      <c r="K73" s="975"/>
      <c r="L73" s="975"/>
      <c r="M73" s="975"/>
      <c r="N73" s="975"/>
      <c r="O73" s="975"/>
      <c r="P73" s="976"/>
      <c r="Q73" s="977"/>
      <c r="R73" s="971"/>
      <c r="S73" s="971"/>
      <c r="T73" s="971"/>
      <c r="U73" s="971"/>
      <c r="V73" s="971"/>
      <c r="W73" s="971"/>
      <c r="X73" s="971"/>
      <c r="Y73" s="971"/>
      <c r="Z73" s="971"/>
      <c r="AA73" s="971"/>
      <c r="AB73" s="971"/>
      <c r="AC73" s="971"/>
      <c r="AD73" s="971"/>
      <c r="AE73" s="971"/>
      <c r="AF73" s="971"/>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15">
      <c r="A74" s="226">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15">
      <c r="A75" s="226">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15">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15">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15">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15">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15">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15">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15">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15">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15">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15">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15">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15">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
      <c r="A88" s="228" t="s">
        <v>378</v>
      </c>
      <c r="B88" s="937" t="s">
        <v>404</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4145</v>
      </c>
      <c r="AG88" s="959"/>
      <c r="AH88" s="959"/>
      <c r="AI88" s="959"/>
      <c r="AJ88" s="959"/>
      <c r="AK88" s="963"/>
      <c r="AL88" s="963"/>
      <c r="AM88" s="963"/>
      <c r="AN88" s="963"/>
      <c r="AO88" s="963"/>
      <c r="AP88" s="959">
        <v>2038</v>
      </c>
      <c r="AQ88" s="959"/>
      <c r="AR88" s="959"/>
      <c r="AS88" s="959"/>
      <c r="AT88" s="959"/>
      <c r="AU88" s="959">
        <v>322</v>
      </c>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378</v>
      </c>
      <c r="BR102" s="937" t="s">
        <v>405</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105</v>
      </c>
      <c r="CS102" s="953"/>
      <c r="CT102" s="953"/>
      <c r="CU102" s="953"/>
      <c r="CV102" s="954"/>
      <c r="CW102" s="952" t="s">
        <v>491</v>
      </c>
      <c r="CX102" s="953"/>
      <c r="CY102" s="953"/>
      <c r="CZ102" s="953"/>
      <c r="DA102" s="954"/>
      <c r="DB102" s="952" t="s">
        <v>491</v>
      </c>
      <c r="DC102" s="953"/>
      <c r="DD102" s="953"/>
      <c r="DE102" s="953"/>
      <c r="DF102" s="954"/>
      <c r="DG102" s="952" t="s">
        <v>491</v>
      </c>
      <c r="DH102" s="953"/>
      <c r="DI102" s="953"/>
      <c r="DJ102" s="953"/>
      <c r="DK102" s="954"/>
      <c r="DL102" s="952" t="s">
        <v>491</v>
      </c>
      <c r="DM102" s="953"/>
      <c r="DN102" s="953"/>
      <c r="DO102" s="953"/>
      <c r="DP102" s="954"/>
      <c r="DQ102" s="952" t="s">
        <v>491</v>
      </c>
      <c r="DR102" s="953"/>
      <c r="DS102" s="953"/>
      <c r="DT102" s="953"/>
      <c r="DU102" s="954"/>
      <c r="DV102" s="937"/>
      <c r="DW102" s="938"/>
      <c r="DX102" s="938"/>
      <c r="DY102" s="938"/>
      <c r="DZ102" s="939"/>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406</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407</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408</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409</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42" t="s">
        <v>410</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411</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15">
      <c r="A109" s="895" t="s">
        <v>412</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413</v>
      </c>
      <c r="AB109" s="896"/>
      <c r="AC109" s="896"/>
      <c r="AD109" s="896"/>
      <c r="AE109" s="897"/>
      <c r="AF109" s="898" t="s">
        <v>414</v>
      </c>
      <c r="AG109" s="896"/>
      <c r="AH109" s="896"/>
      <c r="AI109" s="896"/>
      <c r="AJ109" s="897"/>
      <c r="AK109" s="898" t="s">
        <v>294</v>
      </c>
      <c r="AL109" s="896"/>
      <c r="AM109" s="896"/>
      <c r="AN109" s="896"/>
      <c r="AO109" s="897"/>
      <c r="AP109" s="898" t="s">
        <v>415</v>
      </c>
      <c r="AQ109" s="896"/>
      <c r="AR109" s="896"/>
      <c r="AS109" s="896"/>
      <c r="AT109" s="929"/>
      <c r="AU109" s="895" t="s">
        <v>412</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413</v>
      </c>
      <c r="BR109" s="896"/>
      <c r="BS109" s="896"/>
      <c r="BT109" s="896"/>
      <c r="BU109" s="897"/>
      <c r="BV109" s="898" t="s">
        <v>414</v>
      </c>
      <c r="BW109" s="896"/>
      <c r="BX109" s="896"/>
      <c r="BY109" s="896"/>
      <c r="BZ109" s="897"/>
      <c r="CA109" s="898" t="s">
        <v>294</v>
      </c>
      <c r="CB109" s="896"/>
      <c r="CC109" s="896"/>
      <c r="CD109" s="896"/>
      <c r="CE109" s="897"/>
      <c r="CF109" s="936" t="s">
        <v>415</v>
      </c>
      <c r="CG109" s="936"/>
      <c r="CH109" s="936"/>
      <c r="CI109" s="936"/>
      <c r="CJ109" s="936"/>
      <c r="CK109" s="898" t="s">
        <v>416</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413</v>
      </c>
      <c r="DH109" s="896"/>
      <c r="DI109" s="896"/>
      <c r="DJ109" s="896"/>
      <c r="DK109" s="897"/>
      <c r="DL109" s="898" t="s">
        <v>414</v>
      </c>
      <c r="DM109" s="896"/>
      <c r="DN109" s="896"/>
      <c r="DO109" s="896"/>
      <c r="DP109" s="897"/>
      <c r="DQ109" s="898" t="s">
        <v>294</v>
      </c>
      <c r="DR109" s="896"/>
      <c r="DS109" s="896"/>
      <c r="DT109" s="896"/>
      <c r="DU109" s="897"/>
      <c r="DV109" s="898" t="s">
        <v>415</v>
      </c>
      <c r="DW109" s="896"/>
      <c r="DX109" s="896"/>
      <c r="DY109" s="896"/>
      <c r="DZ109" s="929"/>
    </row>
    <row r="110" spans="1:131" s="218" customFormat="1" ht="26.25" customHeight="1" x14ac:dyDescent="0.15">
      <c r="A110" s="807" t="s">
        <v>417</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2319203</v>
      </c>
      <c r="AB110" s="889"/>
      <c r="AC110" s="889"/>
      <c r="AD110" s="889"/>
      <c r="AE110" s="890"/>
      <c r="AF110" s="891">
        <v>2141804</v>
      </c>
      <c r="AG110" s="889"/>
      <c r="AH110" s="889"/>
      <c r="AI110" s="889"/>
      <c r="AJ110" s="890"/>
      <c r="AK110" s="891">
        <v>2046667</v>
      </c>
      <c r="AL110" s="889"/>
      <c r="AM110" s="889"/>
      <c r="AN110" s="889"/>
      <c r="AO110" s="890"/>
      <c r="AP110" s="892">
        <v>15.4</v>
      </c>
      <c r="AQ110" s="893"/>
      <c r="AR110" s="893"/>
      <c r="AS110" s="893"/>
      <c r="AT110" s="894"/>
      <c r="AU110" s="930" t="s">
        <v>69</v>
      </c>
      <c r="AV110" s="931"/>
      <c r="AW110" s="931"/>
      <c r="AX110" s="931"/>
      <c r="AY110" s="931"/>
      <c r="AZ110" s="860" t="s">
        <v>418</v>
      </c>
      <c r="BA110" s="808"/>
      <c r="BB110" s="808"/>
      <c r="BC110" s="808"/>
      <c r="BD110" s="808"/>
      <c r="BE110" s="808"/>
      <c r="BF110" s="808"/>
      <c r="BG110" s="808"/>
      <c r="BH110" s="808"/>
      <c r="BI110" s="808"/>
      <c r="BJ110" s="808"/>
      <c r="BK110" s="808"/>
      <c r="BL110" s="808"/>
      <c r="BM110" s="808"/>
      <c r="BN110" s="808"/>
      <c r="BO110" s="808"/>
      <c r="BP110" s="809"/>
      <c r="BQ110" s="861">
        <v>21208508</v>
      </c>
      <c r="BR110" s="842"/>
      <c r="BS110" s="842"/>
      <c r="BT110" s="842"/>
      <c r="BU110" s="842"/>
      <c r="BV110" s="842">
        <v>20694311</v>
      </c>
      <c r="BW110" s="842"/>
      <c r="BX110" s="842"/>
      <c r="BY110" s="842"/>
      <c r="BZ110" s="842"/>
      <c r="CA110" s="842">
        <v>19868797</v>
      </c>
      <c r="CB110" s="842"/>
      <c r="CC110" s="842"/>
      <c r="CD110" s="842"/>
      <c r="CE110" s="842"/>
      <c r="CF110" s="866">
        <v>149.80000000000001</v>
      </c>
      <c r="CG110" s="867"/>
      <c r="CH110" s="867"/>
      <c r="CI110" s="867"/>
      <c r="CJ110" s="867"/>
      <c r="CK110" s="926" t="s">
        <v>419</v>
      </c>
      <c r="CL110" s="819"/>
      <c r="CM110" s="860" t="s">
        <v>420</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15">
      <c r="A111" s="774" t="s">
        <v>421</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422</v>
      </c>
      <c r="BA111" s="752"/>
      <c r="BB111" s="752"/>
      <c r="BC111" s="752"/>
      <c r="BD111" s="752"/>
      <c r="BE111" s="752"/>
      <c r="BF111" s="752"/>
      <c r="BG111" s="752"/>
      <c r="BH111" s="752"/>
      <c r="BI111" s="752"/>
      <c r="BJ111" s="752"/>
      <c r="BK111" s="752"/>
      <c r="BL111" s="752"/>
      <c r="BM111" s="752"/>
      <c r="BN111" s="752"/>
      <c r="BO111" s="752"/>
      <c r="BP111" s="753"/>
      <c r="BQ111" s="816">
        <v>471750</v>
      </c>
      <c r="BR111" s="817"/>
      <c r="BS111" s="817"/>
      <c r="BT111" s="817"/>
      <c r="BU111" s="817"/>
      <c r="BV111" s="817">
        <v>441150</v>
      </c>
      <c r="BW111" s="817"/>
      <c r="BX111" s="817"/>
      <c r="BY111" s="817"/>
      <c r="BZ111" s="817"/>
      <c r="CA111" s="817">
        <v>410550</v>
      </c>
      <c r="CB111" s="817"/>
      <c r="CC111" s="817"/>
      <c r="CD111" s="817"/>
      <c r="CE111" s="817"/>
      <c r="CF111" s="875">
        <v>3.1</v>
      </c>
      <c r="CG111" s="876"/>
      <c r="CH111" s="876"/>
      <c r="CI111" s="876"/>
      <c r="CJ111" s="876"/>
      <c r="CK111" s="927"/>
      <c r="CL111" s="821"/>
      <c r="CM111" s="815" t="s">
        <v>423</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15">
      <c r="A112" s="912" t="s">
        <v>424</v>
      </c>
      <c r="B112" s="913"/>
      <c r="C112" s="752" t="s">
        <v>425</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426</v>
      </c>
      <c r="BA112" s="752"/>
      <c r="BB112" s="752"/>
      <c r="BC112" s="752"/>
      <c r="BD112" s="752"/>
      <c r="BE112" s="752"/>
      <c r="BF112" s="752"/>
      <c r="BG112" s="752"/>
      <c r="BH112" s="752"/>
      <c r="BI112" s="752"/>
      <c r="BJ112" s="752"/>
      <c r="BK112" s="752"/>
      <c r="BL112" s="752"/>
      <c r="BM112" s="752"/>
      <c r="BN112" s="752"/>
      <c r="BO112" s="752"/>
      <c r="BP112" s="753"/>
      <c r="BQ112" s="816">
        <v>4651461</v>
      </c>
      <c r="BR112" s="817"/>
      <c r="BS112" s="817"/>
      <c r="BT112" s="817"/>
      <c r="BU112" s="817"/>
      <c r="BV112" s="817">
        <v>4253965</v>
      </c>
      <c r="BW112" s="817"/>
      <c r="BX112" s="817"/>
      <c r="BY112" s="817"/>
      <c r="BZ112" s="817"/>
      <c r="CA112" s="817">
        <v>3823489</v>
      </c>
      <c r="CB112" s="817"/>
      <c r="CC112" s="817"/>
      <c r="CD112" s="817"/>
      <c r="CE112" s="817"/>
      <c r="CF112" s="875">
        <v>28.8</v>
      </c>
      <c r="CG112" s="876"/>
      <c r="CH112" s="876"/>
      <c r="CI112" s="876"/>
      <c r="CJ112" s="876"/>
      <c r="CK112" s="927"/>
      <c r="CL112" s="821"/>
      <c r="CM112" s="815" t="s">
        <v>427</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15">
      <c r="A113" s="914"/>
      <c r="B113" s="915"/>
      <c r="C113" s="752" t="s">
        <v>428</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477099</v>
      </c>
      <c r="AB113" s="919"/>
      <c r="AC113" s="919"/>
      <c r="AD113" s="919"/>
      <c r="AE113" s="920"/>
      <c r="AF113" s="921">
        <v>416276</v>
      </c>
      <c r="AG113" s="919"/>
      <c r="AH113" s="919"/>
      <c r="AI113" s="919"/>
      <c r="AJ113" s="920"/>
      <c r="AK113" s="921">
        <v>452443</v>
      </c>
      <c r="AL113" s="919"/>
      <c r="AM113" s="919"/>
      <c r="AN113" s="919"/>
      <c r="AO113" s="920"/>
      <c r="AP113" s="922">
        <v>3.4</v>
      </c>
      <c r="AQ113" s="923"/>
      <c r="AR113" s="923"/>
      <c r="AS113" s="923"/>
      <c r="AT113" s="924"/>
      <c r="AU113" s="932"/>
      <c r="AV113" s="933"/>
      <c r="AW113" s="933"/>
      <c r="AX113" s="933"/>
      <c r="AY113" s="933"/>
      <c r="AZ113" s="815" t="s">
        <v>429</v>
      </c>
      <c r="BA113" s="752"/>
      <c r="BB113" s="752"/>
      <c r="BC113" s="752"/>
      <c r="BD113" s="752"/>
      <c r="BE113" s="752"/>
      <c r="BF113" s="752"/>
      <c r="BG113" s="752"/>
      <c r="BH113" s="752"/>
      <c r="BI113" s="752"/>
      <c r="BJ113" s="752"/>
      <c r="BK113" s="752"/>
      <c r="BL113" s="752"/>
      <c r="BM113" s="752"/>
      <c r="BN113" s="752"/>
      <c r="BO113" s="752"/>
      <c r="BP113" s="753"/>
      <c r="BQ113" s="816">
        <v>506988</v>
      </c>
      <c r="BR113" s="817"/>
      <c r="BS113" s="817"/>
      <c r="BT113" s="817"/>
      <c r="BU113" s="817"/>
      <c r="BV113" s="817">
        <v>443979</v>
      </c>
      <c r="BW113" s="817"/>
      <c r="BX113" s="817"/>
      <c r="BY113" s="817"/>
      <c r="BZ113" s="817"/>
      <c r="CA113" s="817">
        <v>322035</v>
      </c>
      <c r="CB113" s="817"/>
      <c r="CC113" s="817"/>
      <c r="CD113" s="817"/>
      <c r="CE113" s="817"/>
      <c r="CF113" s="875">
        <v>2.4</v>
      </c>
      <c r="CG113" s="876"/>
      <c r="CH113" s="876"/>
      <c r="CI113" s="876"/>
      <c r="CJ113" s="876"/>
      <c r="CK113" s="927"/>
      <c r="CL113" s="821"/>
      <c r="CM113" s="815" t="s">
        <v>430</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15">
      <c r="A114" s="914"/>
      <c r="B114" s="915"/>
      <c r="C114" s="752" t="s">
        <v>431</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78034</v>
      </c>
      <c r="AB114" s="780"/>
      <c r="AC114" s="780"/>
      <c r="AD114" s="780"/>
      <c r="AE114" s="781"/>
      <c r="AF114" s="782">
        <v>91489</v>
      </c>
      <c r="AG114" s="780"/>
      <c r="AH114" s="780"/>
      <c r="AI114" s="780"/>
      <c r="AJ114" s="781"/>
      <c r="AK114" s="782">
        <v>131548</v>
      </c>
      <c r="AL114" s="780"/>
      <c r="AM114" s="780"/>
      <c r="AN114" s="780"/>
      <c r="AO114" s="781"/>
      <c r="AP114" s="824">
        <v>1</v>
      </c>
      <c r="AQ114" s="825"/>
      <c r="AR114" s="825"/>
      <c r="AS114" s="825"/>
      <c r="AT114" s="826"/>
      <c r="AU114" s="932"/>
      <c r="AV114" s="933"/>
      <c r="AW114" s="933"/>
      <c r="AX114" s="933"/>
      <c r="AY114" s="933"/>
      <c r="AZ114" s="815" t="s">
        <v>432</v>
      </c>
      <c r="BA114" s="752"/>
      <c r="BB114" s="752"/>
      <c r="BC114" s="752"/>
      <c r="BD114" s="752"/>
      <c r="BE114" s="752"/>
      <c r="BF114" s="752"/>
      <c r="BG114" s="752"/>
      <c r="BH114" s="752"/>
      <c r="BI114" s="752"/>
      <c r="BJ114" s="752"/>
      <c r="BK114" s="752"/>
      <c r="BL114" s="752"/>
      <c r="BM114" s="752"/>
      <c r="BN114" s="752"/>
      <c r="BO114" s="752"/>
      <c r="BP114" s="753"/>
      <c r="BQ114" s="816">
        <v>3188312</v>
      </c>
      <c r="BR114" s="817"/>
      <c r="BS114" s="817"/>
      <c r="BT114" s="817"/>
      <c r="BU114" s="817"/>
      <c r="BV114" s="817">
        <v>3268790</v>
      </c>
      <c r="BW114" s="817"/>
      <c r="BX114" s="817"/>
      <c r="BY114" s="817"/>
      <c r="BZ114" s="817"/>
      <c r="CA114" s="817">
        <v>3109079</v>
      </c>
      <c r="CB114" s="817"/>
      <c r="CC114" s="817"/>
      <c r="CD114" s="817"/>
      <c r="CE114" s="817"/>
      <c r="CF114" s="875">
        <v>23.4</v>
      </c>
      <c r="CG114" s="876"/>
      <c r="CH114" s="876"/>
      <c r="CI114" s="876"/>
      <c r="CJ114" s="876"/>
      <c r="CK114" s="927"/>
      <c r="CL114" s="821"/>
      <c r="CM114" s="815" t="s">
        <v>433</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15">
      <c r="A115" s="914"/>
      <c r="B115" s="915"/>
      <c r="C115" s="752" t="s">
        <v>434</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30600</v>
      </c>
      <c r="AB115" s="919"/>
      <c r="AC115" s="919"/>
      <c r="AD115" s="919"/>
      <c r="AE115" s="920"/>
      <c r="AF115" s="921">
        <v>30600</v>
      </c>
      <c r="AG115" s="919"/>
      <c r="AH115" s="919"/>
      <c r="AI115" s="919"/>
      <c r="AJ115" s="920"/>
      <c r="AK115" s="921">
        <v>32237</v>
      </c>
      <c r="AL115" s="919"/>
      <c r="AM115" s="919"/>
      <c r="AN115" s="919"/>
      <c r="AO115" s="920"/>
      <c r="AP115" s="922">
        <v>0.2</v>
      </c>
      <c r="AQ115" s="923"/>
      <c r="AR115" s="923"/>
      <c r="AS115" s="923"/>
      <c r="AT115" s="924"/>
      <c r="AU115" s="932"/>
      <c r="AV115" s="933"/>
      <c r="AW115" s="933"/>
      <c r="AX115" s="933"/>
      <c r="AY115" s="933"/>
      <c r="AZ115" s="815" t="s">
        <v>435</v>
      </c>
      <c r="BA115" s="752"/>
      <c r="BB115" s="752"/>
      <c r="BC115" s="752"/>
      <c r="BD115" s="752"/>
      <c r="BE115" s="752"/>
      <c r="BF115" s="752"/>
      <c r="BG115" s="752"/>
      <c r="BH115" s="752"/>
      <c r="BI115" s="752"/>
      <c r="BJ115" s="752"/>
      <c r="BK115" s="752"/>
      <c r="BL115" s="752"/>
      <c r="BM115" s="752"/>
      <c r="BN115" s="752"/>
      <c r="BO115" s="752"/>
      <c r="BP115" s="753"/>
      <c r="BQ115" s="816">
        <v>21895</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436</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15">
      <c r="A116" s="916"/>
      <c r="B116" s="917"/>
      <c r="C116" s="839" t="s">
        <v>437</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438</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439</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v>471750</v>
      </c>
      <c r="DH116" s="780"/>
      <c r="DI116" s="780"/>
      <c r="DJ116" s="780"/>
      <c r="DK116" s="781"/>
      <c r="DL116" s="782">
        <v>441150</v>
      </c>
      <c r="DM116" s="780"/>
      <c r="DN116" s="780"/>
      <c r="DO116" s="780"/>
      <c r="DP116" s="781"/>
      <c r="DQ116" s="782">
        <v>410550</v>
      </c>
      <c r="DR116" s="780"/>
      <c r="DS116" s="780"/>
      <c r="DT116" s="780"/>
      <c r="DU116" s="781"/>
      <c r="DV116" s="824">
        <v>3.1</v>
      </c>
      <c r="DW116" s="825"/>
      <c r="DX116" s="825"/>
      <c r="DY116" s="825"/>
      <c r="DZ116" s="826"/>
    </row>
    <row r="117" spans="1:130" s="218" customFormat="1" ht="26.25" customHeight="1" x14ac:dyDescent="0.15">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440</v>
      </c>
      <c r="Z117" s="897"/>
      <c r="AA117" s="902">
        <v>2904936</v>
      </c>
      <c r="AB117" s="903"/>
      <c r="AC117" s="903"/>
      <c r="AD117" s="903"/>
      <c r="AE117" s="904"/>
      <c r="AF117" s="905">
        <v>2680169</v>
      </c>
      <c r="AG117" s="903"/>
      <c r="AH117" s="903"/>
      <c r="AI117" s="903"/>
      <c r="AJ117" s="904"/>
      <c r="AK117" s="905">
        <v>2662895</v>
      </c>
      <c r="AL117" s="903"/>
      <c r="AM117" s="903"/>
      <c r="AN117" s="903"/>
      <c r="AO117" s="904"/>
      <c r="AP117" s="906"/>
      <c r="AQ117" s="907"/>
      <c r="AR117" s="907"/>
      <c r="AS117" s="907"/>
      <c r="AT117" s="908"/>
      <c r="AU117" s="932"/>
      <c r="AV117" s="933"/>
      <c r="AW117" s="933"/>
      <c r="AX117" s="933"/>
      <c r="AY117" s="933"/>
      <c r="AZ117" s="863" t="s">
        <v>441</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442</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15">
      <c r="A118" s="895" t="s">
        <v>416</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413</v>
      </c>
      <c r="AB118" s="896"/>
      <c r="AC118" s="896"/>
      <c r="AD118" s="896"/>
      <c r="AE118" s="897"/>
      <c r="AF118" s="898" t="s">
        <v>414</v>
      </c>
      <c r="AG118" s="896"/>
      <c r="AH118" s="896"/>
      <c r="AI118" s="896"/>
      <c r="AJ118" s="897"/>
      <c r="AK118" s="898" t="s">
        <v>294</v>
      </c>
      <c r="AL118" s="896"/>
      <c r="AM118" s="896"/>
      <c r="AN118" s="896"/>
      <c r="AO118" s="897"/>
      <c r="AP118" s="899" t="s">
        <v>415</v>
      </c>
      <c r="AQ118" s="900"/>
      <c r="AR118" s="900"/>
      <c r="AS118" s="900"/>
      <c r="AT118" s="901"/>
      <c r="AU118" s="932"/>
      <c r="AV118" s="933"/>
      <c r="AW118" s="933"/>
      <c r="AX118" s="933"/>
      <c r="AY118" s="933"/>
      <c r="AZ118" s="838" t="s">
        <v>443</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444</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15">
      <c r="A119" s="818" t="s">
        <v>419</v>
      </c>
      <c r="B119" s="819"/>
      <c r="C119" s="860" t="s">
        <v>420</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445</v>
      </c>
      <c r="BP119" s="878"/>
      <c r="BQ119" s="879">
        <v>30048914</v>
      </c>
      <c r="BR119" s="845"/>
      <c r="BS119" s="845"/>
      <c r="BT119" s="845"/>
      <c r="BU119" s="845"/>
      <c r="BV119" s="845">
        <v>29102195</v>
      </c>
      <c r="BW119" s="845"/>
      <c r="BX119" s="845"/>
      <c r="BY119" s="845"/>
      <c r="BZ119" s="845"/>
      <c r="CA119" s="845">
        <v>27533950</v>
      </c>
      <c r="CB119" s="845"/>
      <c r="CC119" s="845"/>
      <c r="CD119" s="845"/>
      <c r="CE119" s="845"/>
      <c r="CF119" s="748"/>
      <c r="CG119" s="749"/>
      <c r="CH119" s="749"/>
      <c r="CI119" s="749"/>
      <c r="CJ119" s="834"/>
      <c r="CK119" s="928"/>
      <c r="CL119" s="823"/>
      <c r="CM119" s="838" t="s">
        <v>446</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15">
      <c r="A120" s="820"/>
      <c r="B120" s="821"/>
      <c r="C120" s="815" t="s">
        <v>423</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447</v>
      </c>
      <c r="AV120" s="881"/>
      <c r="AW120" s="881"/>
      <c r="AX120" s="881"/>
      <c r="AY120" s="882"/>
      <c r="AZ120" s="860" t="s">
        <v>448</v>
      </c>
      <c r="BA120" s="808"/>
      <c r="BB120" s="808"/>
      <c r="BC120" s="808"/>
      <c r="BD120" s="808"/>
      <c r="BE120" s="808"/>
      <c r="BF120" s="808"/>
      <c r="BG120" s="808"/>
      <c r="BH120" s="808"/>
      <c r="BI120" s="808"/>
      <c r="BJ120" s="808"/>
      <c r="BK120" s="808"/>
      <c r="BL120" s="808"/>
      <c r="BM120" s="808"/>
      <c r="BN120" s="808"/>
      <c r="BO120" s="808"/>
      <c r="BP120" s="809"/>
      <c r="BQ120" s="861">
        <v>12314602</v>
      </c>
      <c r="BR120" s="842"/>
      <c r="BS120" s="842"/>
      <c r="BT120" s="842"/>
      <c r="BU120" s="842"/>
      <c r="BV120" s="842">
        <v>13686199</v>
      </c>
      <c r="BW120" s="842"/>
      <c r="BX120" s="842"/>
      <c r="BY120" s="842"/>
      <c r="BZ120" s="842"/>
      <c r="CA120" s="842">
        <v>14254696</v>
      </c>
      <c r="CB120" s="842"/>
      <c r="CC120" s="842"/>
      <c r="CD120" s="842"/>
      <c r="CE120" s="842"/>
      <c r="CF120" s="866">
        <v>107.4</v>
      </c>
      <c r="CG120" s="867"/>
      <c r="CH120" s="867"/>
      <c r="CI120" s="867"/>
      <c r="CJ120" s="867"/>
      <c r="CK120" s="868" t="s">
        <v>449</v>
      </c>
      <c r="CL120" s="852"/>
      <c r="CM120" s="852"/>
      <c r="CN120" s="852"/>
      <c r="CO120" s="853"/>
      <c r="CP120" s="872" t="s">
        <v>396</v>
      </c>
      <c r="CQ120" s="873"/>
      <c r="CR120" s="873"/>
      <c r="CS120" s="873"/>
      <c r="CT120" s="873"/>
      <c r="CU120" s="873"/>
      <c r="CV120" s="873"/>
      <c r="CW120" s="873"/>
      <c r="CX120" s="873"/>
      <c r="CY120" s="873"/>
      <c r="CZ120" s="873"/>
      <c r="DA120" s="873"/>
      <c r="DB120" s="873"/>
      <c r="DC120" s="873"/>
      <c r="DD120" s="873"/>
      <c r="DE120" s="873"/>
      <c r="DF120" s="874"/>
      <c r="DG120" s="861">
        <v>2470319</v>
      </c>
      <c r="DH120" s="842"/>
      <c r="DI120" s="842"/>
      <c r="DJ120" s="842"/>
      <c r="DK120" s="842"/>
      <c r="DL120" s="842">
        <v>2198099</v>
      </c>
      <c r="DM120" s="842"/>
      <c r="DN120" s="842"/>
      <c r="DO120" s="842"/>
      <c r="DP120" s="842"/>
      <c r="DQ120" s="842">
        <v>1915559</v>
      </c>
      <c r="DR120" s="842"/>
      <c r="DS120" s="842"/>
      <c r="DT120" s="842"/>
      <c r="DU120" s="842"/>
      <c r="DV120" s="843">
        <v>14.4</v>
      </c>
      <c r="DW120" s="843"/>
      <c r="DX120" s="843"/>
      <c r="DY120" s="843"/>
      <c r="DZ120" s="844"/>
    </row>
    <row r="121" spans="1:130" s="218" customFormat="1" ht="26.25" customHeight="1" x14ac:dyDescent="0.15">
      <c r="A121" s="820"/>
      <c r="B121" s="821"/>
      <c r="C121" s="863" t="s">
        <v>450</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451</v>
      </c>
      <c r="BA121" s="752"/>
      <c r="BB121" s="752"/>
      <c r="BC121" s="752"/>
      <c r="BD121" s="752"/>
      <c r="BE121" s="752"/>
      <c r="BF121" s="752"/>
      <c r="BG121" s="752"/>
      <c r="BH121" s="752"/>
      <c r="BI121" s="752"/>
      <c r="BJ121" s="752"/>
      <c r="BK121" s="752"/>
      <c r="BL121" s="752"/>
      <c r="BM121" s="752"/>
      <c r="BN121" s="752"/>
      <c r="BO121" s="752"/>
      <c r="BP121" s="753"/>
      <c r="BQ121" s="816">
        <v>3016944</v>
      </c>
      <c r="BR121" s="817"/>
      <c r="BS121" s="817"/>
      <c r="BT121" s="817"/>
      <c r="BU121" s="817"/>
      <c r="BV121" s="817">
        <v>2837533</v>
      </c>
      <c r="BW121" s="817"/>
      <c r="BX121" s="817"/>
      <c r="BY121" s="817"/>
      <c r="BZ121" s="817"/>
      <c r="CA121" s="817">
        <v>2506121</v>
      </c>
      <c r="CB121" s="817"/>
      <c r="CC121" s="817"/>
      <c r="CD121" s="817"/>
      <c r="CE121" s="817"/>
      <c r="CF121" s="875">
        <v>18.899999999999999</v>
      </c>
      <c r="CG121" s="876"/>
      <c r="CH121" s="876"/>
      <c r="CI121" s="876"/>
      <c r="CJ121" s="876"/>
      <c r="CK121" s="869"/>
      <c r="CL121" s="855"/>
      <c r="CM121" s="855"/>
      <c r="CN121" s="855"/>
      <c r="CO121" s="856"/>
      <c r="CP121" s="835" t="s">
        <v>393</v>
      </c>
      <c r="CQ121" s="836"/>
      <c r="CR121" s="836"/>
      <c r="CS121" s="836"/>
      <c r="CT121" s="836"/>
      <c r="CU121" s="836"/>
      <c r="CV121" s="836"/>
      <c r="CW121" s="836"/>
      <c r="CX121" s="836"/>
      <c r="CY121" s="836"/>
      <c r="CZ121" s="836"/>
      <c r="DA121" s="836"/>
      <c r="DB121" s="836"/>
      <c r="DC121" s="836"/>
      <c r="DD121" s="836"/>
      <c r="DE121" s="836"/>
      <c r="DF121" s="837"/>
      <c r="DG121" s="816">
        <v>2157163</v>
      </c>
      <c r="DH121" s="817"/>
      <c r="DI121" s="817"/>
      <c r="DJ121" s="817"/>
      <c r="DK121" s="817"/>
      <c r="DL121" s="817">
        <v>2017326</v>
      </c>
      <c r="DM121" s="817"/>
      <c r="DN121" s="817"/>
      <c r="DO121" s="817"/>
      <c r="DP121" s="817"/>
      <c r="DQ121" s="817">
        <v>1872075</v>
      </c>
      <c r="DR121" s="817"/>
      <c r="DS121" s="817"/>
      <c r="DT121" s="817"/>
      <c r="DU121" s="817"/>
      <c r="DV121" s="794">
        <v>14.1</v>
      </c>
      <c r="DW121" s="794"/>
      <c r="DX121" s="794"/>
      <c r="DY121" s="794"/>
      <c r="DZ121" s="795"/>
    </row>
    <row r="122" spans="1:130" s="218" customFormat="1" ht="26.25" customHeight="1" x14ac:dyDescent="0.15">
      <c r="A122" s="820"/>
      <c r="B122" s="821"/>
      <c r="C122" s="815" t="s">
        <v>433</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452</v>
      </c>
      <c r="BA122" s="839"/>
      <c r="BB122" s="839"/>
      <c r="BC122" s="839"/>
      <c r="BD122" s="839"/>
      <c r="BE122" s="839"/>
      <c r="BF122" s="839"/>
      <c r="BG122" s="839"/>
      <c r="BH122" s="839"/>
      <c r="BI122" s="839"/>
      <c r="BJ122" s="839"/>
      <c r="BK122" s="839"/>
      <c r="BL122" s="839"/>
      <c r="BM122" s="839"/>
      <c r="BN122" s="839"/>
      <c r="BO122" s="839"/>
      <c r="BP122" s="840"/>
      <c r="BQ122" s="879">
        <v>19599045</v>
      </c>
      <c r="BR122" s="845"/>
      <c r="BS122" s="845"/>
      <c r="BT122" s="845"/>
      <c r="BU122" s="845"/>
      <c r="BV122" s="845">
        <v>18445847</v>
      </c>
      <c r="BW122" s="845"/>
      <c r="BX122" s="845"/>
      <c r="BY122" s="845"/>
      <c r="BZ122" s="845"/>
      <c r="CA122" s="845">
        <v>17228632</v>
      </c>
      <c r="CB122" s="845"/>
      <c r="CC122" s="845"/>
      <c r="CD122" s="845"/>
      <c r="CE122" s="845"/>
      <c r="CF122" s="846">
        <v>129.9</v>
      </c>
      <c r="CG122" s="847"/>
      <c r="CH122" s="847"/>
      <c r="CI122" s="847"/>
      <c r="CJ122" s="847"/>
      <c r="CK122" s="869"/>
      <c r="CL122" s="855"/>
      <c r="CM122" s="855"/>
      <c r="CN122" s="855"/>
      <c r="CO122" s="856"/>
      <c r="CP122" s="835" t="s">
        <v>395</v>
      </c>
      <c r="CQ122" s="836"/>
      <c r="CR122" s="836"/>
      <c r="CS122" s="836"/>
      <c r="CT122" s="836"/>
      <c r="CU122" s="836"/>
      <c r="CV122" s="836"/>
      <c r="CW122" s="836"/>
      <c r="CX122" s="836"/>
      <c r="CY122" s="836"/>
      <c r="CZ122" s="836"/>
      <c r="DA122" s="836"/>
      <c r="DB122" s="836"/>
      <c r="DC122" s="836"/>
      <c r="DD122" s="836"/>
      <c r="DE122" s="836"/>
      <c r="DF122" s="837"/>
      <c r="DG122" s="816">
        <v>23979</v>
      </c>
      <c r="DH122" s="817"/>
      <c r="DI122" s="817"/>
      <c r="DJ122" s="817"/>
      <c r="DK122" s="817"/>
      <c r="DL122" s="817">
        <v>38540</v>
      </c>
      <c r="DM122" s="817"/>
      <c r="DN122" s="817"/>
      <c r="DO122" s="817"/>
      <c r="DP122" s="817"/>
      <c r="DQ122" s="817">
        <v>35855</v>
      </c>
      <c r="DR122" s="817"/>
      <c r="DS122" s="817"/>
      <c r="DT122" s="817"/>
      <c r="DU122" s="817"/>
      <c r="DV122" s="794">
        <v>0.3</v>
      </c>
      <c r="DW122" s="794"/>
      <c r="DX122" s="794"/>
      <c r="DY122" s="794"/>
      <c r="DZ122" s="795"/>
    </row>
    <row r="123" spans="1:130" s="218" customFormat="1" ht="26.25" customHeight="1" x14ac:dyDescent="0.15">
      <c r="A123" s="820"/>
      <c r="B123" s="821"/>
      <c r="C123" s="815" t="s">
        <v>439</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v>30600</v>
      </c>
      <c r="AB123" s="780"/>
      <c r="AC123" s="780"/>
      <c r="AD123" s="780"/>
      <c r="AE123" s="781"/>
      <c r="AF123" s="782">
        <v>30600</v>
      </c>
      <c r="AG123" s="780"/>
      <c r="AH123" s="780"/>
      <c r="AI123" s="780"/>
      <c r="AJ123" s="781"/>
      <c r="AK123" s="782">
        <v>30600</v>
      </c>
      <c r="AL123" s="780"/>
      <c r="AM123" s="780"/>
      <c r="AN123" s="780"/>
      <c r="AO123" s="781"/>
      <c r="AP123" s="824">
        <v>0.2</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453</v>
      </c>
      <c r="BP123" s="878"/>
      <c r="BQ123" s="832">
        <v>34930591</v>
      </c>
      <c r="BR123" s="833"/>
      <c r="BS123" s="833"/>
      <c r="BT123" s="833"/>
      <c r="BU123" s="833"/>
      <c r="BV123" s="833">
        <v>34969579</v>
      </c>
      <c r="BW123" s="833"/>
      <c r="BX123" s="833"/>
      <c r="BY123" s="833"/>
      <c r="BZ123" s="833"/>
      <c r="CA123" s="833">
        <v>33989449</v>
      </c>
      <c r="CB123" s="833"/>
      <c r="CC123" s="833"/>
      <c r="CD123" s="833"/>
      <c r="CE123" s="833"/>
      <c r="CF123" s="748"/>
      <c r="CG123" s="749"/>
      <c r="CH123" s="749"/>
      <c r="CI123" s="749"/>
      <c r="CJ123" s="834"/>
      <c r="CK123" s="869"/>
      <c r="CL123" s="855"/>
      <c r="CM123" s="855"/>
      <c r="CN123" s="855"/>
      <c r="CO123" s="856"/>
      <c r="CP123" s="835" t="s">
        <v>391</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
      <c r="A124" s="820"/>
      <c r="B124" s="821"/>
      <c r="C124" s="815" t="s">
        <v>442</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454</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455</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15">
      <c r="A125" s="820"/>
      <c r="B125" s="821"/>
      <c r="C125" s="815" t="s">
        <v>444</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456</v>
      </c>
      <c r="CL125" s="852"/>
      <c r="CM125" s="852"/>
      <c r="CN125" s="852"/>
      <c r="CO125" s="853"/>
      <c r="CP125" s="860" t="s">
        <v>457</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
      <c r="A126" s="820"/>
      <c r="B126" s="821"/>
      <c r="C126" s="815" t="s">
        <v>446</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458</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15">
      <c r="A127" s="822"/>
      <c r="B127" s="823"/>
      <c r="C127" s="838" t="s">
        <v>459</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v>1637</v>
      </c>
      <c r="AL127" s="780"/>
      <c r="AM127" s="780"/>
      <c r="AN127" s="780"/>
      <c r="AO127" s="781"/>
      <c r="AP127" s="824">
        <v>0</v>
      </c>
      <c r="AQ127" s="825"/>
      <c r="AR127" s="825"/>
      <c r="AS127" s="825"/>
      <c r="AT127" s="826"/>
      <c r="AU127" s="220"/>
      <c r="AV127" s="220"/>
      <c r="AW127" s="220"/>
      <c r="AX127" s="841" t="s">
        <v>460</v>
      </c>
      <c r="AY127" s="812"/>
      <c r="AZ127" s="812"/>
      <c r="BA127" s="812"/>
      <c r="BB127" s="812"/>
      <c r="BC127" s="812"/>
      <c r="BD127" s="812"/>
      <c r="BE127" s="813"/>
      <c r="BF127" s="811" t="s">
        <v>461</v>
      </c>
      <c r="BG127" s="812"/>
      <c r="BH127" s="812"/>
      <c r="BI127" s="812"/>
      <c r="BJ127" s="812"/>
      <c r="BK127" s="812"/>
      <c r="BL127" s="813"/>
      <c r="BM127" s="811" t="s">
        <v>462</v>
      </c>
      <c r="BN127" s="812"/>
      <c r="BO127" s="812"/>
      <c r="BP127" s="812"/>
      <c r="BQ127" s="812"/>
      <c r="BR127" s="812"/>
      <c r="BS127" s="813"/>
      <c r="BT127" s="811" t="s">
        <v>463</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464</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
      <c r="A128" s="796" t="s">
        <v>465</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466</v>
      </c>
      <c r="X128" s="798"/>
      <c r="Y128" s="798"/>
      <c r="Z128" s="799"/>
      <c r="AA128" s="800">
        <v>330525</v>
      </c>
      <c r="AB128" s="801"/>
      <c r="AC128" s="801"/>
      <c r="AD128" s="801"/>
      <c r="AE128" s="802"/>
      <c r="AF128" s="803">
        <v>325572</v>
      </c>
      <c r="AG128" s="801"/>
      <c r="AH128" s="801"/>
      <c r="AI128" s="801"/>
      <c r="AJ128" s="802"/>
      <c r="AK128" s="803">
        <v>311771</v>
      </c>
      <c r="AL128" s="801"/>
      <c r="AM128" s="801"/>
      <c r="AN128" s="801"/>
      <c r="AO128" s="802"/>
      <c r="AP128" s="804"/>
      <c r="AQ128" s="805"/>
      <c r="AR128" s="805"/>
      <c r="AS128" s="805"/>
      <c r="AT128" s="806"/>
      <c r="AU128" s="220"/>
      <c r="AV128" s="220"/>
      <c r="AW128" s="220"/>
      <c r="AX128" s="807" t="s">
        <v>467</v>
      </c>
      <c r="AY128" s="808"/>
      <c r="AZ128" s="808"/>
      <c r="BA128" s="808"/>
      <c r="BB128" s="808"/>
      <c r="BC128" s="808"/>
      <c r="BD128" s="808"/>
      <c r="BE128" s="809"/>
      <c r="BF128" s="786" t="s">
        <v>122</v>
      </c>
      <c r="BG128" s="787"/>
      <c r="BH128" s="787"/>
      <c r="BI128" s="787"/>
      <c r="BJ128" s="787"/>
      <c r="BK128" s="787"/>
      <c r="BL128" s="810"/>
      <c r="BM128" s="786">
        <v>12.78</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468</v>
      </c>
      <c r="CQ128" s="730"/>
      <c r="CR128" s="730"/>
      <c r="CS128" s="730"/>
      <c r="CT128" s="730"/>
      <c r="CU128" s="730"/>
      <c r="CV128" s="730"/>
      <c r="CW128" s="730"/>
      <c r="CX128" s="730"/>
      <c r="CY128" s="730"/>
      <c r="CZ128" s="730"/>
      <c r="DA128" s="730"/>
      <c r="DB128" s="730"/>
      <c r="DC128" s="730"/>
      <c r="DD128" s="730"/>
      <c r="DE128" s="730"/>
      <c r="DF128" s="731"/>
      <c r="DG128" s="790">
        <v>21895</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469</v>
      </c>
      <c r="X129" s="777"/>
      <c r="Y129" s="777"/>
      <c r="Z129" s="778"/>
      <c r="AA129" s="779">
        <v>14335804</v>
      </c>
      <c r="AB129" s="780"/>
      <c r="AC129" s="780"/>
      <c r="AD129" s="780"/>
      <c r="AE129" s="781"/>
      <c r="AF129" s="782">
        <v>14791048</v>
      </c>
      <c r="AG129" s="780"/>
      <c r="AH129" s="780"/>
      <c r="AI129" s="780"/>
      <c r="AJ129" s="781"/>
      <c r="AK129" s="782">
        <v>14986645</v>
      </c>
      <c r="AL129" s="780"/>
      <c r="AM129" s="780"/>
      <c r="AN129" s="780"/>
      <c r="AO129" s="781"/>
      <c r="AP129" s="783"/>
      <c r="AQ129" s="784"/>
      <c r="AR129" s="784"/>
      <c r="AS129" s="784"/>
      <c r="AT129" s="785"/>
      <c r="AU129" s="221"/>
      <c r="AV129" s="221"/>
      <c r="AW129" s="221"/>
      <c r="AX129" s="751" t="s">
        <v>470</v>
      </c>
      <c r="AY129" s="752"/>
      <c r="AZ129" s="752"/>
      <c r="BA129" s="752"/>
      <c r="BB129" s="752"/>
      <c r="BC129" s="752"/>
      <c r="BD129" s="752"/>
      <c r="BE129" s="753"/>
      <c r="BF129" s="770" t="s">
        <v>122</v>
      </c>
      <c r="BG129" s="771"/>
      <c r="BH129" s="771"/>
      <c r="BI129" s="771"/>
      <c r="BJ129" s="771"/>
      <c r="BK129" s="771"/>
      <c r="BL129" s="772"/>
      <c r="BM129" s="770">
        <v>17.78</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774" t="s">
        <v>471</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472</v>
      </c>
      <c r="X130" s="777"/>
      <c r="Y130" s="777"/>
      <c r="Z130" s="778"/>
      <c r="AA130" s="779">
        <v>1843608</v>
      </c>
      <c r="AB130" s="780"/>
      <c r="AC130" s="780"/>
      <c r="AD130" s="780"/>
      <c r="AE130" s="781"/>
      <c r="AF130" s="782">
        <v>1792795</v>
      </c>
      <c r="AG130" s="780"/>
      <c r="AH130" s="780"/>
      <c r="AI130" s="780"/>
      <c r="AJ130" s="781"/>
      <c r="AK130" s="782">
        <v>1719955</v>
      </c>
      <c r="AL130" s="780"/>
      <c r="AM130" s="780"/>
      <c r="AN130" s="780"/>
      <c r="AO130" s="781"/>
      <c r="AP130" s="783"/>
      <c r="AQ130" s="784"/>
      <c r="AR130" s="784"/>
      <c r="AS130" s="784"/>
      <c r="AT130" s="785"/>
      <c r="AU130" s="221"/>
      <c r="AV130" s="221"/>
      <c r="AW130" s="221"/>
      <c r="AX130" s="751" t="s">
        <v>473</v>
      </c>
      <c r="AY130" s="752"/>
      <c r="AZ130" s="752"/>
      <c r="BA130" s="752"/>
      <c r="BB130" s="752"/>
      <c r="BC130" s="752"/>
      <c r="BD130" s="752"/>
      <c r="BE130" s="753"/>
      <c r="BF130" s="754">
        <v>4.9000000000000004</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474</v>
      </c>
      <c r="X131" s="761"/>
      <c r="Y131" s="761"/>
      <c r="Z131" s="762"/>
      <c r="AA131" s="763">
        <v>12492196</v>
      </c>
      <c r="AB131" s="764"/>
      <c r="AC131" s="764"/>
      <c r="AD131" s="764"/>
      <c r="AE131" s="765"/>
      <c r="AF131" s="766">
        <v>12998253</v>
      </c>
      <c r="AG131" s="764"/>
      <c r="AH131" s="764"/>
      <c r="AI131" s="764"/>
      <c r="AJ131" s="765"/>
      <c r="AK131" s="766">
        <v>13266690</v>
      </c>
      <c r="AL131" s="764"/>
      <c r="AM131" s="764"/>
      <c r="AN131" s="764"/>
      <c r="AO131" s="765"/>
      <c r="AP131" s="767"/>
      <c r="AQ131" s="768"/>
      <c r="AR131" s="768"/>
      <c r="AS131" s="768"/>
      <c r="AT131" s="769"/>
      <c r="AU131" s="221"/>
      <c r="AV131" s="221"/>
      <c r="AW131" s="221"/>
      <c r="AX131" s="729" t="s">
        <v>475</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738" t="s">
        <v>476</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477</v>
      </c>
      <c r="W132" s="742"/>
      <c r="X132" s="742"/>
      <c r="Y132" s="742"/>
      <c r="Z132" s="743"/>
      <c r="AA132" s="744">
        <v>5.8500776239999999</v>
      </c>
      <c r="AB132" s="745"/>
      <c r="AC132" s="745"/>
      <c r="AD132" s="745"/>
      <c r="AE132" s="746"/>
      <c r="AF132" s="747">
        <v>4.3221364820000003</v>
      </c>
      <c r="AG132" s="745"/>
      <c r="AH132" s="745"/>
      <c r="AI132" s="745"/>
      <c r="AJ132" s="746"/>
      <c r="AK132" s="747">
        <v>4.7575467859999998</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478</v>
      </c>
      <c r="W133" s="721"/>
      <c r="X133" s="721"/>
      <c r="Y133" s="721"/>
      <c r="Z133" s="722"/>
      <c r="AA133" s="723">
        <v>4.8</v>
      </c>
      <c r="AB133" s="724"/>
      <c r="AC133" s="724"/>
      <c r="AD133" s="724"/>
      <c r="AE133" s="725"/>
      <c r="AF133" s="723">
        <v>4.7</v>
      </c>
      <c r="AG133" s="724"/>
      <c r="AH133" s="724"/>
      <c r="AI133" s="724"/>
      <c r="AJ133" s="725"/>
      <c r="AK133" s="723">
        <v>4.9000000000000004</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O5pfZNFxqi+6g5wiYVGzP/5xfd6kLIEFQjV6pCNWvsiK40ZXvov8uO/qHpz+W7YNV4sf6AzpBeshoiQKz44sRg==" saltValue="JVzn+y+bKHJaHAzOWtxCwQ==" spinCount="100000" sheet="1" objects="1" scenarios="1" formatRows="0"/>
  <customSheetViews>
    <customSheetView guid="{744F56D5-664B-4330-820A-B6079B53B064}" scale="70" fitToPage="1" hiddenRows="1" hiddenColumns="1">
      <selection activeCell="V34" sqref="V34:Z34"/>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customSheetView>
  </customSheetViews>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2"/>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479</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VUGHGlK5CaLPFQmiu1Rakv6mDImFqlTx7kiFS1C8RDZUhO9PtlguMpZ1HChRrqcFSZihHltpNzJZFH+nWz8qEg==" saltValue="VoKG5AiDIfjteCOpZQa8qA==" spinCount="100000" sheet="1" objects="1" scenarios="1"/>
  <dataConsolidate/>
  <customSheetViews>
    <customSheetView guid="{744F56D5-664B-4330-820A-B6079B53B064}" showPageBreaks="1" showGridLines="0" fitToPage="1" hiddenRows="1" hiddenColumns="1" view="pageBreakPreview">
      <pageMargins left="0" right="0" top="0" bottom="0" header="0" footer="0"/>
      <printOptions horizontalCentered="1" verticalCentered="1"/>
      <pageSetup paperSize="9" scale="44" orientation="landscape" r:id="rId1"/>
      <headerFooter alignWithMargins="0">
        <oddFooter>&amp;C&amp;P / &amp;N</oddFooter>
      </headerFooter>
    </customSheetView>
  </customSheetViews>
  <phoneticPr fontId="2"/>
  <printOptions horizontalCentered="1" verticalCentered="1"/>
  <pageMargins left="0" right="0" top="0" bottom="0" header="0" footer="0"/>
  <pageSetup paperSize="9" scale="44" orientation="landscape" r:id="rId2"/>
  <headerFooter alignWithMargins="0">
    <oddFooter>&amp;C&amp;P / &amp;N</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5" zoomScaleNormal="85"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LkJnfP8V1aNiBEyWEetJcZH3p+yb34ACOPWihU7Sh5UzHFOFNx4F5Bc7iCSjAVpLRg1CG/X8a4Kt/rL9RhkBTA==" saltValue="IhORAHQx1a96qKoUN2JbHg==" spinCount="100000" sheet="1" objects="1" scenarios="1"/>
  <dataConsolidate/>
  <customSheetViews>
    <customSheetView guid="{744F56D5-664B-4330-820A-B6079B53B064}" showGridLines="0" fitToPage="1" hiddenRows="1" hiddenColumns="1">
      <pageMargins left="0" right="0" top="0" bottom="0" header="0" footer="0"/>
      <printOptions horizontalCentered="1" verticalCentered="1"/>
      <pageSetup paperSize="9" scale="46" orientation="landscape" horizontalDpi="300" verticalDpi="300" r:id="rId1"/>
      <headerFooter alignWithMargins="0">
        <oddFooter>&amp;C&amp;P/&amp;N</oddFooter>
      </headerFooter>
    </customSheetView>
  </customSheetViews>
  <phoneticPr fontId="2"/>
  <printOptions horizontalCentered="1" verticalCentered="1"/>
  <pageMargins left="0" right="0" top="0" bottom="0" header="0" footer="0"/>
  <pageSetup paperSize="9" scale="49" orientation="landscape" horizontalDpi="300" verticalDpi="300" r:id="rId2"/>
  <headerFooter alignWithMargins="0">
    <oddFooter>&amp;C&amp;P/&amp;N</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85" zoomScaleSheetLayoutView="85"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480</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481</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482</v>
      </c>
      <c r="AP7" s="260"/>
      <c r="AQ7" s="261" t="s">
        <v>483</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484</v>
      </c>
      <c r="AQ8" s="267" t="s">
        <v>485</v>
      </c>
      <c r="AR8" s="268" t="s">
        <v>486</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487</v>
      </c>
      <c r="AL9" s="1131"/>
      <c r="AM9" s="1131"/>
      <c r="AN9" s="1132"/>
      <c r="AO9" s="269">
        <v>4129631</v>
      </c>
      <c r="AP9" s="269">
        <v>68594</v>
      </c>
      <c r="AQ9" s="270">
        <v>80646</v>
      </c>
      <c r="AR9" s="271">
        <v>-14.9</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488</v>
      </c>
      <c r="AL10" s="1131"/>
      <c r="AM10" s="1131"/>
      <c r="AN10" s="1132"/>
      <c r="AO10" s="272">
        <v>97354</v>
      </c>
      <c r="AP10" s="272">
        <v>1617</v>
      </c>
      <c r="AQ10" s="273">
        <v>6637</v>
      </c>
      <c r="AR10" s="274">
        <v>-75.599999999999994</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489</v>
      </c>
      <c r="AL11" s="1131"/>
      <c r="AM11" s="1131"/>
      <c r="AN11" s="1132"/>
      <c r="AO11" s="272">
        <v>11624</v>
      </c>
      <c r="AP11" s="272">
        <v>193</v>
      </c>
      <c r="AQ11" s="273">
        <v>1119</v>
      </c>
      <c r="AR11" s="274">
        <v>-82.8</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490</v>
      </c>
      <c r="AL12" s="1131"/>
      <c r="AM12" s="1131"/>
      <c r="AN12" s="1132"/>
      <c r="AO12" s="272" t="s">
        <v>491</v>
      </c>
      <c r="AP12" s="272" t="s">
        <v>491</v>
      </c>
      <c r="AQ12" s="273">
        <v>8</v>
      </c>
      <c r="AR12" s="274" t="s">
        <v>491</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492</v>
      </c>
      <c r="AL13" s="1131"/>
      <c r="AM13" s="1131"/>
      <c r="AN13" s="1132"/>
      <c r="AO13" s="272">
        <v>180110</v>
      </c>
      <c r="AP13" s="272">
        <v>2992</v>
      </c>
      <c r="AQ13" s="273">
        <v>2502</v>
      </c>
      <c r="AR13" s="274">
        <v>19.600000000000001</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493</v>
      </c>
      <c r="AL14" s="1131"/>
      <c r="AM14" s="1131"/>
      <c r="AN14" s="1132"/>
      <c r="AO14" s="272">
        <v>82031</v>
      </c>
      <c r="AP14" s="272">
        <v>1363</v>
      </c>
      <c r="AQ14" s="273">
        <v>1863</v>
      </c>
      <c r="AR14" s="274">
        <v>-26.8</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494</v>
      </c>
      <c r="AL15" s="1134"/>
      <c r="AM15" s="1134"/>
      <c r="AN15" s="1135"/>
      <c r="AO15" s="272">
        <v>-236227</v>
      </c>
      <c r="AP15" s="272">
        <v>-3924</v>
      </c>
      <c r="AQ15" s="273">
        <v>-4800</v>
      </c>
      <c r="AR15" s="274">
        <v>-18.3</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177</v>
      </c>
      <c r="AL16" s="1134"/>
      <c r="AM16" s="1134"/>
      <c r="AN16" s="1135"/>
      <c r="AO16" s="272">
        <v>4264523</v>
      </c>
      <c r="AP16" s="272">
        <v>70835</v>
      </c>
      <c r="AQ16" s="273">
        <v>87975</v>
      </c>
      <c r="AR16" s="274">
        <v>-19.5</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495</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496</v>
      </c>
      <c r="AP20" s="281" t="s">
        <v>497</v>
      </c>
      <c r="AQ20" s="282" t="s">
        <v>498</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499</v>
      </c>
      <c r="AL21" s="1137"/>
      <c r="AM21" s="1137"/>
      <c r="AN21" s="1138"/>
      <c r="AO21" s="285">
        <v>6.76</v>
      </c>
      <c r="AP21" s="286">
        <v>7.71</v>
      </c>
      <c r="AQ21" s="287">
        <v>-0.95</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500</v>
      </c>
      <c r="AL22" s="1137"/>
      <c r="AM22" s="1137"/>
      <c r="AN22" s="1138"/>
      <c r="AO22" s="290">
        <v>99.9</v>
      </c>
      <c r="AP22" s="291">
        <v>98.3</v>
      </c>
      <c r="AQ22" s="292">
        <v>1.6</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29" t="s">
        <v>501</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x14ac:dyDescent="0.15">
      <c r="A27" s="297"/>
      <c r="AO27" s="250"/>
      <c r="AP27" s="250"/>
      <c r="AQ27" s="250"/>
      <c r="AR27" s="250"/>
      <c r="AS27" s="250"/>
      <c r="AT27" s="250"/>
    </row>
    <row r="28" spans="1:46" ht="17.25" x14ac:dyDescent="0.15">
      <c r="A28" s="251" t="s">
        <v>502</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503</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482</v>
      </c>
      <c r="AP30" s="260"/>
      <c r="AQ30" s="261" t="s">
        <v>483</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484</v>
      </c>
      <c r="AQ31" s="267" t="s">
        <v>485</v>
      </c>
      <c r="AR31" s="268" t="s">
        <v>486</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504</v>
      </c>
      <c r="AL32" s="1121"/>
      <c r="AM32" s="1121"/>
      <c r="AN32" s="1122"/>
      <c r="AO32" s="300">
        <v>2046667</v>
      </c>
      <c r="AP32" s="300">
        <v>33996</v>
      </c>
      <c r="AQ32" s="301">
        <v>41451</v>
      </c>
      <c r="AR32" s="302">
        <v>-18</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505</v>
      </c>
      <c r="AL33" s="1121"/>
      <c r="AM33" s="1121"/>
      <c r="AN33" s="1122"/>
      <c r="AO33" s="300" t="s">
        <v>491</v>
      </c>
      <c r="AP33" s="300" t="s">
        <v>491</v>
      </c>
      <c r="AQ33" s="301" t="s">
        <v>491</v>
      </c>
      <c r="AR33" s="302" t="s">
        <v>491</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506</v>
      </c>
      <c r="AL34" s="1121"/>
      <c r="AM34" s="1121"/>
      <c r="AN34" s="1122"/>
      <c r="AO34" s="300" t="s">
        <v>491</v>
      </c>
      <c r="AP34" s="300" t="s">
        <v>491</v>
      </c>
      <c r="AQ34" s="301">
        <v>35</v>
      </c>
      <c r="AR34" s="302" t="s">
        <v>491</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507</v>
      </c>
      <c r="AL35" s="1121"/>
      <c r="AM35" s="1121"/>
      <c r="AN35" s="1122"/>
      <c r="AO35" s="300">
        <v>452443</v>
      </c>
      <c r="AP35" s="300">
        <v>7515</v>
      </c>
      <c r="AQ35" s="301">
        <v>11775</v>
      </c>
      <c r="AR35" s="302">
        <v>-36.200000000000003</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508</v>
      </c>
      <c r="AL36" s="1121"/>
      <c r="AM36" s="1121"/>
      <c r="AN36" s="1122"/>
      <c r="AO36" s="300">
        <v>131548</v>
      </c>
      <c r="AP36" s="300">
        <v>2185</v>
      </c>
      <c r="AQ36" s="301">
        <v>2188</v>
      </c>
      <c r="AR36" s="302">
        <v>-0.1</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509</v>
      </c>
      <c r="AL37" s="1121"/>
      <c r="AM37" s="1121"/>
      <c r="AN37" s="1122"/>
      <c r="AO37" s="300">
        <v>32237</v>
      </c>
      <c r="AP37" s="300">
        <v>535</v>
      </c>
      <c r="AQ37" s="301">
        <v>531</v>
      </c>
      <c r="AR37" s="302">
        <v>0.8</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510</v>
      </c>
      <c r="AL38" s="1124"/>
      <c r="AM38" s="1124"/>
      <c r="AN38" s="1125"/>
      <c r="AO38" s="303" t="s">
        <v>491</v>
      </c>
      <c r="AP38" s="303" t="s">
        <v>491</v>
      </c>
      <c r="AQ38" s="304">
        <v>1</v>
      </c>
      <c r="AR38" s="292" t="s">
        <v>491</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511</v>
      </c>
      <c r="AL39" s="1124"/>
      <c r="AM39" s="1124"/>
      <c r="AN39" s="1125"/>
      <c r="AO39" s="300">
        <v>-311771</v>
      </c>
      <c r="AP39" s="300">
        <v>-5179</v>
      </c>
      <c r="AQ39" s="301">
        <v>-5414</v>
      </c>
      <c r="AR39" s="302">
        <v>-4.3</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512</v>
      </c>
      <c r="AL40" s="1121"/>
      <c r="AM40" s="1121"/>
      <c r="AN40" s="1122"/>
      <c r="AO40" s="300">
        <v>-1719955</v>
      </c>
      <c r="AP40" s="300">
        <v>-28569</v>
      </c>
      <c r="AQ40" s="301">
        <v>-35360</v>
      </c>
      <c r="AR40" s="302">
        <v>-19.2</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287</v>
      </c>
      <c r="AL41" s="1127"/>
      <c r="AM41" s="1127"/>
      <c r="AN41" s="1128"/>
      <c r="AO41" s="300">
        <v>631169</v>
      </c>
      <c r="AP41" s="300">
        <v>10484</v>
      </c>
      <c r="AQ41" s="301">
        <v>15207</v>
      </c>
      <c r="AR41" s="302">
        <v>-31.1</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513</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514</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482</v>
      </c>
      <c r="AN49" s="1115" t="s">
        <v>515</v>
      </c>
      <c r="AO49" s="1116"/>
      <c r="AP49" s="1116"/>
      <c r="AQ49" s="1116"/>
      <c r="AR49" s="1117"/>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516</v>
      </c>
      <c r="AO50" s="317" t="s">
        <v>517</v>
      </c>
      <c r="AP50" s="318" t="s">
        <v>518</v>
      </c>
      <c r="AQ50" s="319" t="s">
        <v>519</v>
      </c>
      <c r="AR50" s="320" t="s">
        <v>520</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521</v>
      </c>
      <c r="AL51" s="313"/>
      <c r="AM51" s="321">
        <v>3343460</v>
      </c>
      <c r="AN51" s="322">
        <v>54007</v>
      </c>
      <c r="AO51" s="323">
        <v>-15.3</v>
      </c>
      <c r="AP51" s="324">
        <v>70329</v>
      </c>
      <c r="AQ51" s="325">
        <v>0.2</v>
      </c>
      <c r="AR51" s="326">
        <v>-15.5</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522</v>
      </c>
      <c r="AM52" s="329">
        <v>1921776</v>
      </c>
      <c r="AN52" s="330">
        <v>31042</v>
      </c>
      <c r="AO52" s="331">
        <v>-2.2000000000000002</v>
      </c>
      <c r="AP52" s="332">
        <v>39403</v>
      </c>
      <c r="AQ52" s="333">
        <v>9.1</v>
      </c>
      <c r="AR52" s="334">
        <v>-11.3</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523</v>
      </c>
      <c r="AL53" s="313"/>
      <c r="AM53" s="321">
        <v>2353885</v>
      </c>
      <c r="AN53" s="322">
        <v>38277</v>
      </c>
      <c r="AO53" s="323">
        <v>-29.1</v>
      </c>
      <c r="AP53" s="324">
        <v>54225</v>
      </c>
      <c r="AQ53" s="325">
        <v>-22.9</v>
      </c>
      <c r="AR53" s="326">
        <v>-6.2</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522</v>
      </c>
      <c r="AM54" s="329">
        <v>1300557</v>
      </c>
      <c r="AN54" s="330">
        <v>21149</v>
      </c>
      <c r="AO54" s="331">
        <v>-31.9</v>
      </c>
      <c r="AP54" s="332">
        <v>27337</v>
      </c>
      <c r="AQ54" s="333">
        <v>-30.6</v>
      </c>
      <c r="AR54" s="334">
        <v>-1.3</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524</v>
      </c>
      <c r="AL55" s="313"/>
      <c r="AM55" s="321">
        <v>3450100</v>
      </c>
      <c r="AN55" s="322">
        <v>56511</v>
      </c>
      <c r="AO55" s="323">
        <v>47.6</v>
      </c>
      <c r="AP55" s="324">
        <v>54016</v>
      </c>
      <c r="AQ55" s="325">
        <v>-0.4</v>
      </c>
      <c r="AR55" s="326">
        <v>48</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522</v>
      </c>
      <c r="AM56" s="329">
        <v>1815433</v>
      </c>
      <c r="AN56" s="330">
        <v>29736</v>
      </c>
      <c r="AO56" s="331">
        <v>40.6</v>
      </c>
      <c r="AP56" s="332">
        <v>28078</v>
      </c>
      <c r="AQ56" s="333">
        <v>2.7</v>
      </c>
      <c r="AR56" s="334">
        <v>37.9</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525</v>
      </c>
      <c r="AL57" s="313"/>
      <c r="AM57" s="321">
        <v>3073385</v>
      </c>
      <c r="AN57" s="322">
        <v>50693</v>
      </c>
      <c r="AO57" s="323">
        <v>-10.3</v>
      </c>
      <c r="AP57" s="324">
        <v>52786</v>
      </c>
      <c r="AQ57" s="325">
        <v>-2.2999999999999998</v>
      </c>
      <c r="AR57" s="326">
        <v>-8</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522</v>
      </c>
      <c r="AM58" s="329">
        <v>2006983</v>
      </c>
      <c r="AN58" s="330">
        <v>33104</v>
      </c>
      <c r="AO58" s="331">
        <v>11.3</v>
      </c>
      <c r="AP58" s="332">
        <v>28742</v>
      </c>
      <c r="AQ58" s="333">
        <v>2.4</v>
      </c>
      <c r="AR58" s="334">
        <v>8.9</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526</v>
      </c>
      <c r="AL59" s="313"/>
      <c r="AM59" s="321">
        <v>3577363</v>
      </c>
      <c r="AN59" s="322">
        <v>59421</v>
      </c>
      <c r="AO59" s="323">
        <v>17.2</v>
      </c>
      <c r="AP59" s="324">
        <v>58465</v>
      </c>
      <c r="AQ59" s="325">
        <v>10.8</v>
      </c>
      <c r="AR59" s="326">
        <v>6.4</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522</v>
      </c>
      <c r="AM60" s="329">
        <v>1856058</v>
      </c>
      <c r="AN60" s="330">
        <v>30829</v>
      </c>
      <c r="AO60" s="331">
        <v>-6.9</v>
      </c>
      <c r="AP60" s="332">
        <v>34452</v>
      </c>
      <c r="AQ60" s="333">
        <v>19.899999999999999</v>
      </c>
      <c r="AR60" s="334">
        <v>-26.8</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527</v>
      </c>
      <c r="AL61" s="335"/>
      <c r="AM61" s="336">
        <v>3159639</v>
      </c>
      <c r="AN61" s="337">
        <v>51782</v>
      </c>
      <c r="AO61" s="338">
        <v>2</v>
      </c>
      <c r="AP61" s="339">
        <v>57964</v>
      </c>
      <c r="AQ61" s="340">
        <v>-2.9</v>
      </c>
      <c r="AR61" s="326">
        <v>4.9000000000000004</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522</v>
      </c>
      <c r="AM62" s="329">
        <v>1780161</v>
      </c>
      <c r="AN62" s="330">
        <v>29172</v>
      </c>
      <c r="AO62" s="331">
        <v>2.2000000000000002</v>
      </c>
      <c r="AP62" s="332">
        <v>31602</v>
      </c>
      <c r="AQ62" s="333">
        <v>0.7</v>
      </c>
      <c r="AR62" s="334">
        <v>1.5</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RLWi8fY8UTL4VgU3U53OugcqQVb2XkH/4Fy9UKpZBwb8alTkMUmomS3P1gNXsZHSZf1sZawZMBKME01xtZx4QA==" saltValue="MpCTmQaCsiEAoUvoOajnGA==" spinCount="100000" sheet="1" objects="1" scenarios="1"/>
  <customSheetViews>
    <customSheetView guid="{744F56D5-664B-4330-820A-B6079B53B064}" showPageBreaks="1" showGridLines="0" fitToPage="1" hiddenRows="1" hiddenColumns="1" view="pageBreakPreview">
      <pageMargins left="0.39370078740157483" right="0.19685039370078741" top="0.39370078740157483" bottom="0.31496062992125984" header="0.51181102362204722" footer="0"/>
      <printOptions horizontalCentered="1"/>
      <pageSetup paperSize="9" scale="60" orientation="landscape" r:id="rId1"/>
      <headerFooter alignWithMargins="0">
        <oddFooter>&amp;C&amp;P/&amp;N</oddFooter>
      </headerFooter>
    </customSheetView>
  </customSheetViews>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2"/>
  <headerFooter alignWithMargins="0">
    <oddFooter>&amp;C&amp;P/&amp;N</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479</v>
      </c>
    </row>
    <row r="120" spans="125:125" ht="13.5" hidden="1" customHeight="1" x14ac:dyDescent="0.15"/>
    <row r="121" spans="125:125" ht="13.5" hidden="1" customHeight="1" x14ac:dyDescent="0.15">
      <c r="DU121" s="247"/>
    </row>
  </sheetData>
  <sheetProtection algorithmName="SHA-512" hashValue="v6rGDbNG5Mx6sLvSAJX4ewhot0t+h9x4SDBuz/nk2TDfRl54aTk8Pwg5WL5zDo1fxSw9cjFxHPJQd5KJsm+Dxw==" saltValue="4B8MgjvoHemiYCw9FvN0dQ==" spinCount="100000" sheet="1" objects="1" scenarios="1"/>
  <dataConsolidate/>
  <customSheetViews>
    <customSheetView guid="{744F56D5-664B-4330-820A-B6079B53B064}" showGridLines="0" fitToPage="1" hiddenRows="1" hiddenColumns="1">
      <pageMargins left="0" right="0" top="0.19685039370078741" bottom="0" header="0.39370078740157483" footer="0"/>
      <printOptions horizontalCentered="1" verticalCentered="1"/>
      <pageSetup paperSize="9" scale="38" orientation="landscape" horizontalDpi="300" verticalDpi="300" r:id="rId1"/>
      <headerFooter alignWithMargins="0">
        <oddFooter>&amp;C&amp;P/&amp;N</oddFooter>
      </headerFooter>
    </customSheetView>
  </customSheetViews>
  <phoneticPr fontId="2"/>
  <printOptions horizontalCentered="1" verticalCentered="1"/>
  <pageMargins left="0" right="0" top="0.19685039370078741" bottom="0" header="0.39370078740157483" footer="0"/>
  <pageSetup paperSize="9" scale="38" orientation="landscape" horizontalDpi="300" verticalDpi="300" r:id="rId2"/>
  <headerFooter alignWithMargins="0">
    <oddFooter>&amp;C&amp;P/&amp;N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479</v>
      </c>
    </row>
  </sheetData>
  <sheetProtection algorithmName="SHA-512" hashValue="FqIpM2OXgaLm1VXxo71jBGf/D9sOacg9t2qQpUJq6VnvoPRAuRVZ4bCeUqn/gkACZruMEXDUWmAO6aHF8lQ57w==" saltValue="nVYbOtHepuTaHxumP9ySdg==" spinCount="100000" sheet="1" objects="1" scenarios="1"/>
  <dataConsolidate/>
  <customSheetViews>
    <customSheetView guid="{744F56D5-664B-4330-820A-B6079B53B064}" showGridLines="0" fitToPage="1" hiddenRows="1" hiddenColumns="1">
      <pageMargins left="0" right="0" top="0.19685039370078741" bottom="0" header="0.39370078740157483" footer="0"/>
      <printOptions horizontalCentered="1" verticalCentered="1"/>
      <pageSetup paperSize="9" scale="40" orientation="landscape" horizontalDpi="300" verticalDpi="300" r:id="rId1"/>
      <headerFooter alignWithMargins="0">
        <oddFooter>&amp;C&amp;P/&amp;N</oddFooter>
      </headerFooter>
    </customSheetView>
  </customSheetViews>
  <phoneticPr fontId="2"/>
  <printOptions horizontalCentered="1" verticalCentered="1"/>
  <pageMargins left="0" right="0" top="0.19685039370078741" bottom="0" header="0.39370078740157483" footer="0"/>
  <pageSetup paperSize="9" scale="40" orientation="landscape" horizontalDpi="300" verticalDpi="300" r:id="rId2"/>
  <headerFooter alignWithMargins="0">
    <oddFooter>&amp;C&amp;P/&amp;N</oddFoot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529</v>
      </c>
      <c r="G46" s="8" t="s">
        <v>530</v>
      </c>
      <c r="H46" s="8" t="s">
        <v>531</v>
      </c>
      <c r="I46" s="8" t="s">
        <v>532</v>
      </c>
      <c r="J46" s="9" t="s">
        <v>533</v>
      </c>
    </row>
    <row r="47" spans="2:10" ht="57.75" customHeight="1" x14ac:dyDescent="0.15">
      <c r="B47" s="10"/>
      <c r="C47" s="1139" t="s">
        <v>3</v>
      </c>
      <c r="D47" s="1139"/>
      <c r="E47" s="1140"/>
      <c r="F47" s="11">
        <v>24.94</v>
      </c>
      <c r="G47" s="12">
        <v>39.229999999999997</v>
      </c>
      <c r="H47" s="12">
        <v>44.47</v>
      </c>
      <c r="I47" s="12">
        <v>49.54</v>
      </c>
      <c r="J47" s="13">
        <v>51.61</v>
      </c>
    </row>
    <row r="48" spans="2:10" ht="57.75" customHeight="1" x14ac:dyDescent="0.15">
      <c r="B48" s="14"/>
      <c r="C48" s="1141" t="s">
        <v>4</v>
      </c>
      <c r="D48" s="1141"/>
      <c r="E48" s="1142"/>
      <c r="F48" s="15">
        <v>14.64</v>
      </c>
      <c r="G48" s="16">
        <v>12.22</v>
      </c>
      <c r="H48" s="16">
        <v>13.52</v>
      </c>
      <c r="I48" s="16">
        <v>14.32</v>
      </c>
      <c r="J48" s="17">
        <v>16.079999999999998</v>
      </c>
    </row>
    <row r="49" spans="2:10" ht="57.75" customHeight="1" thickBot="1" x14ac:dyDescent="0.2">
      <c r="B49" s="18"/>
      <c r="C49" s="1143" t="s">
        <v>5</v>
      </c>
      <c r="D49" s="1143"/>
      <c r="E49" s="1144"/>
      <c r="F49" s="19" t="s">
        <v>534</v>
      </c>
      <c r="G49" s="20">
        <v>13.57</v>
      </c>
      <c r="H49" s="20">
        <v>5.57</v>
      </c>
      <c r="I49" s="20">
        <v>7.65</v>
      </c>
      <c r="J49" s="21">
        <v>4.67</v>
      </c>
    </row>
    <row r="50" spans="2:10" x14ac:dyDescent="0.15"/>
  </sheetData>
  <sheetProtection algorithmName="SHA-512" hashValue="x87nK7yX2h1VQHg+sqqFjsVqs944NAEsuKEFBh0BqoyVXwJNJbjHzGE72tGf4rpizPaEmp6BpZuecsMP/cNW3A==" saltValue="PIPsSI3HxV+cBu+cWoBNHA==" spinCount="100000" sheet="1" objects="1" scenarios="1"/>
  <customSheetViews>
    <customSheetView guid="{744F56D5-664B-4330-820A-B6079B53B064}" showGridLines="0" fitToPage="1" hiddenRows="1" hiddenColumns="1">
      <pageMargins left="0" right="0" top="0.19685039370078741" bottom="0" header="0" footer="0"/>
      <printOptions horizontalCentered="1"/>
      <pageSetup paperSize="9" scale="64" orientation="landscape" horizontalDpi="300" verticalDpi="300" r:id="rId1"/>
      <headerFooter alignWithMargins="0">
        <oddFooter>&amp;C&amp;P/&amp;N</oddFooter>
      </headerFooter>
    </customSheetView>
  </customSheetViews>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2"/>
  <headerFooter alignWithMargins="0">
    <oddFooter>&amp;C&amp;P/&amp;N</oddFooter>
  </headerFooter>
  <drawing r:id="rId3"/>
</worksheet>
</file>